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ทรัพยากร " sheetId="12" r:id="rId1"/>
    <sheet name="แบบขอสนับสนุน (สังกัด สธ.)" sheetId="13" r:id="rId2"/>
    <sheet name="แบบขอสนับสนุน (สังกัด อื่น)" sheetId="16" r:id="rId3"/>
    <sheet name="อัตราใช้ทรัพยากร" sheetId="18" r:id="rId4"/>
    <sheet name="อัตราใช้ทรัพยากร Edit" sheetId="17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7" l="1"/>
  <c r="C18" i="18"/>
  <c r="C20" i="18" l="1"/>
  <c r="B20" i="18"/>
  <c r="C19" i="18"/>
  <c r="B19" i="18"/>
  <c r="D19" i="18" s="1"/>
  <c r="B18" i="18"/>
  <c r="C17" i="18"/>
  <c r="B17" i="18"/>
  <c r="D17" i="18" s="1"/>
  <c r="C14" i="18"/>
  <c r="B14" i="18"/>
  <c r="C13" i="18"/>
  <c r="B13" i="18"/>
  <c r="D13" i="18" s="1"/>
  <c r="C12" i="18"/>
  <c r="B12" i="18"/>
  <c r="C11" i="18"/>
  <c r="B11" i="18"/>
  <c r="D11" i="18" s="1"/>
  <c r="C10" i="18"/>
  <c r="B10" i="18"/>
  <c r="C9" i="18"/>
  <c r="B9" i="18"/>
  <c r="D9" i="18" s="1"/>
  <c r="C8" i="18"/>
  <c r="B8" i="18"/>
  <c r="C7" i="18"/>
  <c r="B7" i="18"/>
  <c r="D7" i="18" s="1"/>
  <c r="B6" i="18"/>
  <c r="D6" i="18" s="1"/>
  <c r="C15" i="18" l="1"/>
  <c r="C21" i="18" s="1"/>
  <c r="B15" i="18"/>
  <c r="B21" i="18" s="1"/>
  <c r="D8" i="18"/>
  <c r="D10" i="18"/>
  <c r="D12" i="18"/>
  <c r="D14" i="18"/>
  <c r="D18" i="18"/>
  <c r="D20" i="18"/>
  <c r="C19" i="17"/>
  <c r="C21" i="17"/>
  <c r="C14" i="17"/>
  <c r="C13" i="17"/>
  <c r="C12" i="17"/>
  <c r="C11" i="17"/>
  <c r="C10" i="17"/>
  <c r="C9" i="17"/>
  <c r="C8" i="17"/>
  <c r="B20" i="17"/>
  <c r="D20" i="17" s="1"/>
  <c r="B19" i="17"/>
  <c r="B18" i="17"/>
  <c r="B17" i="17"/>
  <c r="D17" i="17" s="1"/>
  <c r="B14" i="17"/>
  <c r="D14" i="17" s="1"/>
  <c r="B13" i="17"/>
  <c r="B12" i="17"/>
  <c r="B11" i="17"/>
  <c r="B10" i="17"/>
  <c r="D10" i="17" s="1"/>
  <c r="B9" i="17"/>
  <c r="B8" i="17"/>
  <c r="D8" i="17" s="1"/>
  <c r="B7" i="17"/>
  <c r="D7" i="17" s="1"/>
  <c r="B6" i="17"/>
  <c r="D6" i="17" s="1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14" i="16"/>
  <c r="AB7" i="16"/>
  <c r="AB8" i="16"/>
  <c r="AB9" i="16"/>
  <c r="AB10" i="16"/>
  <c r="AB11" i="16"/>
  <c r="AB12" i="16"/>
  <c r="AB6" i="16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14" i="13"/>
  <c r="AV7" i="13"/>
  <c r="AV8" i="13"/>
  <c r="AV9" i="13"/>
  <c r="AV10" i="13"/>
  <c r="AV11" i="13"/>
  <c r="AV12" i="13"/>
  <c r="AV6" i="13"/>
  <c r="W32" i="16"/>
  <c r="Y32" i="16" s="1"/>
  <c r="W33" i="16"/>
  <c r="Y33" i="16" s="1"/>
  <c r="W34" i="16"/>
  <c r="Y34" i="16" s="1"/>
  <c r="W31" i="16"/>
  <c r="Y31" i="16" s="1"/>
  <c r="W30" i="16"/>
  <c r="Y30" i="16" s="1"/>
  <c r="W29" i="16"/>
  <c r="Y29" i="16" s="1"/>
  <c r="W22" i="16"/>
  <c r="Y22" i="16" s="1"/>
  <c r="W23" i="16"/>
  <c r="Y23" i="16" s="1"/>
  <c r="W24" i="16"/>
  <c r="Y24" i="16" s="1"/>
  <c r="W25" i="16"/>
  <c r="Y25" i="16" s="1"/>
  <c r="W26" i="16"/>
  <c r="Y26" i="16" s="1"/>
  <c r="W27" i="16"/>
  <c r="Y27" i="16" s="1"/>
  <c r="W28" i="16"/>
  <c r="Y28" i="16" s="1"/>
  <c r="W21" i="16"/>
  <c r="Y21" i="16" s="1"/>
  <c r="W17" i="16"/>
  <c r="Y17" i="16" s="1"/>
  <c r="W18" i="16"/>
  <c r="Y18" i="16" s="1"/>
  <c r="W19" i="16"/>
  <c r="Y19" i="16" s="1"/>
  <c r="W20" i="16"/>
  <c r="Y20" i="16" s="1"/>
  <c r="W16" i="16"/>
  <c r="Y16" i="16" s="1"/>
  <c r="W15" i="16"/>
  <c r="Y15" i="16" s="1"/>
  <c r="S32" i="16"/>
  <c r="U32" i="16" s="1"/>
  <c r="S33" i="16"/>
  <c r="U33" i="16" s="1"/>
  <c r="S34" i="16"/>
  <c r="U34" i="16" s="1"/>
  <c r="S31" i="16"/>
  <c r="U31" i="16" s="1"/>
  <c r="S30" i="16"/>
  <c r="U30" i="16" s="1"/>
  <c r="S29" i="16"/>
  <c r="U29" i="16" s="1"/>
  <c r="S22" i="16"/>
  <c r="U22" i="16" s="1"/>
  <c r="S23" i="16"/>
  <c r="U23" i="16" s="1"/>
  <c r="S24" i="16"/>
  <c r="U24" i="16" s="1"/>
  <c r="S25" i="16"/>
  <c r="U25" i="16" s="1"/>
  <c r="S26" i="16"/>
  <c r="U26" i="16" s="1"/>
  <c r="S27" i="16"/>
  <c r="U27" i="16" s="1"/>
  <c r="S28" i="16"/>
  <c r="U28" i="16" s="1"/>
  <c r="S21" i="16"/>
  <c r="U21" i="16" s="1"/>
  <c r="S17" i="16"/>
  <c r="U17" i="16" s="1"/>
  <c r="S18" i="16"/>
  <c r="U18" i="16" s="1"/>
  <c r="S19" i="16"/>
  <c r="U19" i="16" s="1"/>
  <c r="S20" i="16"/>
  <c r="U20" i="16" s="1"/>
  <c r="S16" i="16"/>
  <c r="U16" i="16" s="1"/>
  <c r="S15" i="16"/>
  <c r="U15" i="16" s="1"/>
  <c r="O32" i="16"/>
  <c r="Q32" i="16" s="1"/>
  <c r="O33" i="16"/>
  <c r="Q33" i="16" s="1"/>
  <c r="O34" i="16"/>
  <c r="Q34" i="16" s="1"/>
  <c r="O31" i="16"/>
  <c r="Q31" i="16" s="1"/>
  <c r="O30" i="16"/>
  <c r="Q30" i="16" s="1"/>
  <c r="O29" i="16"/>
  <c r="Q29" i="16" s="1"/>
  <c r="O22" i="16"/>
  <c r="Q22" i="16" s="1"/>
  <c r="O23" i="16"/>
  <c r="Q23" i="16" s="1"/>
  <c r="O24" i="16"/>
  <c r="Q24" i="16" s="1"/>
  <c r="O25" i="16"/>
  <c r="Q25" i="16" s="1"/>
  <c r="O26" i="16"/>
  <c r="Q26" i="16" s="1"/>
  <c r="O27" i="16"/>
  <c r="Q27" i="16" s="1"/>
  <c r="O28" i="16"/>
  <c r="Q28" i="16" s="1"/>
  <c r="O21" i="16"/>
  <c r="Q21" i="16" s="1"/>
  <c r="O17" i="16"/>
  <c r="Q17" i="16" s="1"/>
  <c r="O18" i="16"/>
  <c r="Q18" i="16" s="1"/>
  <c r="O19" i="16"/>
  <c r="Q19" i="16" s="1"/>
  <c r="O20" i="16"/>
  <c r="Q20" i="16" s="1"/>
  <c r="O16" i="16"/>
  <c r="Q16" i="16" s="1"/>
  <c r="O15" i="16"/>
  <c r="Q15" i="16" s="1"/>
  <c r="K34" i="16"/>
  <c r="AA34" i="16" s="1"/>
  <c r="K33" i="16"/>
  <c r="M33" i="16" s="1"/>
  <c r="K32" i="16"/>
  <c r="M32" i="16" s="1"/>
  <c r="K31" i="16"/>
  <c r="M31" i="16" s="1"/>
  <c r="K30" i="16"/>
  <c r="M30" i="16" s="1"/>
  <c r="K29" i="16"/>
  <c r="M29" i="16" s="1"/>
  <c r="K22" i="16"/>
  <c r="M22" i="16" s="1"/>
  <c r="K23" i="16"/>
  <c r="AA23" i="16" s="1"/>
  <c r="K24" i="16"/>
  <c r="M24" i="16" s="1"/>
  <c r="K25" i="16"/>
  <c r="M25" i="16" s="1"/>
  <c r="K26" i="16"/>
  <c r="AA26" i="16" s="1"/>
  <c r="K27" i="16"/>
  <c r="AA27" i="16" s="1"/>
  <c r="K28" i="16"/>
  <c r="M28" i="16" s="1"/>
  <c r="K21" i="16"/>
  <c r="M21" i="16" s="1"/>
  <c r="K17" i="16"/>
  <c r="M17" i="16" s="1"/>
  <c r="K18" i="16"/>
  <c r="M18" i="16" s="1"/>
  <c r="K19" i="16"/>
  <c r="AA19" i="16" s="1"/>
  <c r="AC19" i="16" s="1"/>
  <c r="K20" i="16"/>
  <c r="M20" i="16" s="1"/>
  <c r="K16" i="16"/>
  <c r="M16" i="16" s="1"/>
  <c r="K15" i="16"/>
  <c r="M15" i="16" s="1"/>
  <c r="W14" i="16"/>
  <c r="Y14" i="16" s="1"/>
  <c r="S14" i="16"/>
  <c r="U14" i="16" s="1"/>
  <c r="O14" i="16"/>
  <c r="Q14" i="16" s="1"/>
  <c r="K14" i="16"/>
  <c r="M14" i="16" s="1"/>
  <c r="W7" i="16"/>
  <c r="Y7" i="16" s="1"/>
  <c r="W8" i="16"/>
  <c r="Y8" i="16" s="1"/>
  <c r="W9" i="16"/>
  <c r="Y9" i="16" s="1"/>
  <c r="W10" i="16"/>
  <c r="Y10" i="16" s="1"/>
  <c r="W11" i="16"/>
  <c r="Y11" i="16" s="1"/>
  <c r="W12" i="16"/>
  <c r="Y12" i="16" s="1"/>
  <c r="W6" i="16"/>
  <c r="Y6" i="16" s="1"/>
  <c r="S7" i="16"/>
  <c r="U7" i="16" s="1"/>
  <c r="S8" i="16"/>
  <c r="U8" i="16" s="1"/>
  <c r="S9" i="16"/>
  <c r="U9" i="16" s="1"/>
  <c r="S10" i="16"/>
  <c r="U10" i="16" s="1"/>
  <c r="S11" i="16"/>
  <c r="U11" i="16" s="1"/>
  <c r="S12" i="16"/>
  <c r="U12" i="16" s="1"/>
  <c r="S6" i="16"/>
  <c r="U6" i="16" s="1"/>
  <c r="O7" i="16"/>
  <c r="Q7" i="16" s="1"/>
  <c r="O8" i="16"/>
  <c r="Q8" i="16" s="1"/>
  <c r="O9" i="16"/>
  <c r="Q9" i="16" s="1"/>
  <c r="O10" i="16"/>
  <c r="Q10" i="16" s="1"/>
  <c r="O11" i="16"/>
  <c r="Q11" i="16" s="1"/>
  <c r="O12" i="16"/>
  <c r="Q12" i="16" s="1"/>
  <c r="O6" i="16"/>
  <c r="Q6" i="16" s="1"/>
  <c r="K7" i="16"/>
  <c r="M7" i="16" s="1"/>
  <c r="K8" i="16"/>
  <c r="M8" i="16" s="1"/>
  <c r="K9" i="16"/>
  <c r="M9" i="16" s="1"/>
  <c r="K10" i="16"/>
  <c r="M10" i="16" s="1"/>
  <c r="K11" i="16"/>
  <c r="M11" i="16" s="1"/>
  <c r="K12" i="16"/>
  <c r="M12" i="16" s="1"/>
  <c r="K6" i="16"/>
  <c r="AA6" i="16" s="1"/>
  <c r="M26" i="16" l="1"/>
  <c r="D19" i="17"/>
  <c r="AA14" i="16"/>
  <c r="AC14" i="16" s="1"/>
  <c r="AA15" i="16"/>
  <c r="AC15" i="16" s="1"/>
  <c r="M27" i="16"/>
  <c r="D9" i="17"/>
  <c r="D11" i="17"/>
  <c r="M6" i="16"/>
  <c r="D15" i="18"/>
  <c r="D12" i="17"/>
  <c r="D21" i="18"/>
  <c r="AA7" i="16"/>
  <c r="M19" i="16"/>
  <c r="AA10" i="16"/>
  <c r="AC10" i="16" s="1"/>
  <c r="AA31" i="16"/>
  <c r="AC31" i="16" s="1"/>
  <c r="AA18" i="16"/>
  <c r="AC18" i="16" s="1"/>
  <c r="M34" i="16"/>
  <c r="AA11" i="16"/>
  <c r="AC11" i="16" s="1"/>
  <c r="AA32" i="16"/>
  <c r="AC32" i="16" s="1"/>
  <c r="AA28" i="16"/>
  <c r="AC28" i="16" s="1"/>
  <c r="AA24" i="16"/>
  <c r="AC24" i="16" s="1"/>
  <c r="AA9" i="16"/>
  <c r="AC9" i="16" s="1"/>
  <c r="AA30" i="16"/>
  <c r="AC30" i="16" s="1"/>
  <c r="AA22" i="16"/>
  <c r="AA17" i="16"/>
  <c r="AC17" i="16" s="1"/>
  <c r="M23" i="16"/>
  <c r="D18" i="17"/>
  <c r="AA12" i="16"/>
  <c r="AC12" i="16" s="1"/>
  <c r="AA8" i="16"/>
  <c r="AC8" i="16" s="1"/>
  <c r="AA33" i="16"/>
  <c r="AC33" i="16" s="1"/>
  <c r="AA29" i="16"/>
  <c r="AC29" i="16" s="1"/>
  <c r="AA25" i="16"/>
  <c r="AC25" i="16" s="1"/>
  <c r="AA21" i="16"/>
  <c r="AC21" i="16" s="1"/>
  <c r="AA16" i="16"/>
  <c r="AC16" i="16" s="1"/>
  <c r="D13" i="17"/>
  <c r="B15" i="17"/>
  <c r="AC27" i="16"/>
  <c r="AC23" i="16"/>
  <c r="AC34" i="16"/>
  <c r="AC26" i="16"/>
  <c r="AC22" i="16"/>
  <c r="AC6" i="16"/>
  <c r="AC7" i="16"/>
  <c r="AA20" i="16"/>
  <c r="AC20" i="16" s="1"/>
  <c r="B21" i="17" l="1"/>
  <c r="D21" i="17" s="1"/>
  <c r="D15" i="17"/>
  <c r="AE29" i="13"/>
  <c r="AG29" i="13" s="1"/>
  <c r="Q15" i="12" l="1"/>
  <c r="Q41" i="12" l="1"/>
  <c r="Q42" i="12"/>
  <c r="Q40" i="12"/>
  <c r="AQ32" i="13" l="1"/>
  <c r="AS32" i="13" s="1"/>
  <c r="AQ33" i="13"/>
  <c r="AS33" i="13" s="1"/>
  <c r="AQ34" i="13"/>
  <c r="AS34" i="13" s="1"/>
  <c r="AQ31" i="13"/>
  <c r="AS31" i="13" s="1"/>
  <c r="AQ30" i="13"/>
  <c r="AS30" i="13" s="1"/>
  <c r="AQ29" i="13"/>
  <c r="AS29" i="13" s="1"/>
  <c r="AQ22" i="13"/>
  <c r="AS22" i="13" s="1"/>
  <c r="AQ23" i="13"/>
  <c r="AS23" i="13" s="1"/>
  <c r="AQ24" i="13"/>
  <c r="AS24" i="13" s="1"/>
  <c r="AQ25" i="13"/>
  <c r="AS25" i="13" s="1"/>
  <c r="AQ26" i="13"/>
  <c r="AS26" i="13" s="1"/>
  <c r="AQ27" i="13"/>
  <c r="AS27" i="13" s="1"/>
  <c r="AQ28" i="13"/>
  <c r="AS28" i="13" s="1"/>
  <c r="AQ21" i="13"/>
  <c r="AS21" i="13" s="1"/>
  <c r="AQ17" i="13"/>
  <c r="AS17" i="13" s="1"/>
  <c r="AQ18" i="13"/>
  <c r="AS18" i="13" s="1"/>
  <c r="AQ19" i="13"/>
  <c r="AS19" i="13" s="1"/>
  <c r="AQ20" i="13"/>
  <c r="AS20" i="13" s="1"/>
  <c r="AQ16" i="13"/>
  <c r="AS16" i="13" s="1"/>
  <c r="AQ15" i="13"/>
  <c r="AS15" i="13" s="1"/>
  <c r="AQ14" i="13"/>
  <c r="AS14" i="13" s="1"/>
  <c r="AM32" i="13"/>
  <c r="AO32" i="13" s="1"/>
  <c r="AM33" i="13"/>
  <c r="AO33" i="13" s="1"/>
  <c r="AM34" i="13"/>
  <c r="AO34" i="13" s="1"/>
  <c r="AM31" i="13"/>
  <c r="AO31" i="13" s="1"/>
  <c r="AM30" i="13"/>
  <c r="AO30" i="13" s="1"/>
  <c r="AM29" i="13"/>
  <c r="AO29" i="13" s="1"/>
  <c r="AM22" i="13"/>
  <c r="AO22" i="13" s="1"/>
  <c r="AM23" i="13"/>
  <c r="AO23" i="13" s="1"/>
  <c r="AM24" i="13"/>
  <c r="AO24" i="13" s="1"/>
  <c r="AM25" i="13"/>
  <c r="AO25" i="13" s="1"/>
  <c r="AM26" i="13"/>
  <c r="AO26" i="13" s="1"/>
  <c r="AM27" i="13"/>
  <c r="AO27" i="13" s="1"/>
  <c r="AM28" i="13"/>
  <c r="AO28" i="13" s="1"/>
  <c r="AM21" i="13"/>
  <c r="AO21" i="13" s="1"/>
  <c r="AM17" i="13"/>
  <c r="AO17" i="13" s="1"/>
  <c r="AM18" i="13"/>
  <c r="AO18" i="13" s="1"/>
  <c r="AM19" i="13"/>
  <c r="AO19" i="13" s="1"/>
  <c r="AM20" i="13"/>
  <c r="AO20" i="13" s="1"/>
  <c r="AM16" i="13"/>
  <c r="AO16" i="13" s="1"/>
  <c r="AM15" i="13"/>
  <c r="AO15" i="13" s="1"/>
  <c r="AM14" i="13"/>
  <c r="AO14" i="13" s="1"/>
  <c r="AI32" i="13"/>
  <c r="AK32" i="13" s="1"/>
  <c r="AI33" i="13"/>
  <c r="AK33" i="13" s="1"/>
  <c r="AI34" i="13"/>
  <c r="AK34" i="13" s="1"/>
  <c r="AI31" i="13"/>
  <c r="AK31" i="13" s="1"/>
  <c r="AI30" i="13"/>
  <c r="AK30" i="13" s="1"/>
  <c r="AI29" i="13"/>
  <c r="AK29" i="13" s="1"/>
  <c r="AI22" i="13"/>
  <c r="AK22" i="13" s="1"/>
  <c r="AI23" i="13"/>
  <c r="AK23" i="13" s="1"/>
  <c r="AI24" i="13"/>
  <c r="AK24" i="13" s="1"/>
  <c r="AI25" i="13"/>
  <c r="AK25" i="13" s="1"/>
  <c r="AI26" i="13"/>
  <c r="AK26" i="13" s="1"/>
  <c r="AI27" i="13"/>
  <c r="AK27" i="13" s="1"/>
  <c r="AI28" i="13"/>
  <c r="AK28" i="13" s="1"/>
  <c r="AI21" i="13"/>
  <c r="AK21" i="13" s="1"/>
  <c r="AI17" i="13"/>
  <c r="AK17" i="13" s="1"/>
  <c r="AI18" i="13"/>
  <c r="AK18" i="13" s="1"/>
  <c r="AI19" i="13"/>
  <c r="AK19" i="13" s="1"/>
  <c r="AI20" i="13"/>
  <c r="AK20" i="13" s="1"/>
  <c r="AI16" i="13"/>
  <c r="AK16" i="13" s="1"/>
  <c r="AI15" i="13"/>
  <c r="AK15" i="13" s="1"/>
  <c r="AI14" i="13"/>
  <c r="AK14" i="13" s="1"/>
  <c r="AE32" i="13"/>
  <c r="AG32" i="13" s="1"/>
  <c r="AE33" i="13"/>
  <c r="AG33" i="13" s="1"/>
  <c r="AE34" i="13"/>
  <c r="AG34" i="13" s="1"/>
  <c r="AE31" i="13"/>
  <c r="AG31" i="13" s="1"/>
  <c r="AE30" i="13"/>
  <c r="AG30" i="13" s="1"/>
  <c r="AE22" i="13"/>
  <c r="AG22" i="13" s="1"/>
  <c r="AE23" i="13"/>
  <c r="AG23" i="13" s="1"/>
  <c r="AE24" i="13"/>
  <c r="AG24" i="13" s="1"/>
  <c r="AE25" i="13"/>
  <c r="AG25" i="13" s="1"/>
  <c r="AE26" i="13"/>
  <c r="AG26" i="13" s="1"/>
  <c r="AE27" i="13"/>
  <c r="AG27" i="13" s="1"/>
  <c r="AE28" i="13"/>
  <c r="AG28" i="13" s="1"/>
  <c r="AE21" i="13"/>
  <c r="AG21" i="13" s="1"/>
  <c r="AE17" i="13"/>
  <c r="AG17" i="13" s="1"/>
  <c r="AE18" i="13"/>
  <c r="AG18" i="13" s="1"/>
  <c r="AE19" i="13"/>
  <c r="AG19" i="13" s="1"/>
  <c r="AE20" i="13"/>
  <c r="AG20" i="13" s="1"/>
  <c r="AE16" i="13"/>
  <c r="AG16" i="13" s="1"/>
  <c r="AE15" i="13"/>
  <c r="AG15" i="13" s="1"/>
  <c r="AE14" i="13"/>
  <c r="AG14" i="13" s="1"/>
  <c r="AA32" i="13"/>
  <c r="AC32" i="13" s="1"/>
  <c r="AA33" i="13"/>
  <c r="AC33" i="13" s="1"/>
  <c r="AA34" i="13"/>
  <c r="AC34" i="13" s="1"/>
  <c r="AA31" i="13"/>
  <c r="AC31" i="13" s="1"/>
  <c r="AA30" i="13"/>
  <c r="AC30" i="13" s="1"/>
  <c r="AA29" i="13"/>
  <c r="AC29" i="13" s="1"/>
  <c r="AA22" i="13"/>
  <c r="AC22" i="13" s="1"/>
  <c r="AA23" i="13"/>
  <c r="AC23" i="13" s="1"/>
  <c r="AA24" i="13"/>
  <c r="AC24" i="13" s="1"/>
  <c r="AA25" i="13"/>
  <c r="AC25" i="13" s="1"/>
  <c r="AA26" i="13"/>
  <c r="AC26" i="13" s="1"/>
  <c r="AA27" i="13"/>
  <c r="AC27" i="13" s="1"/>
  <c r="AA28" i="13"/>
  <c r="AC28" i="13" s="1"/>
  <c r="AA21" i="13"/>
  <c r="AC21" i="13" s="1"/>
  <c r="AA17" i="13"/>
  <c r="AC17" i="13" s="1"/>
  <c r="AA18" i="13"/>
  <c r="AC18" i="13" s="1"/>
  <c r="AA19" i="13"/>
  <c r="AC19" i="13" s="1"/>
  <c r="AA20" i="13"/>
  <c r="AC20" i="13" s="1"/>
  <c r="AA16" i="13"/>
  <c r="AC16" i="13" s="1"/>
  <c r="AA15" i="13"/>
  <c r="AC15" i="13" s="1"/>
  <c r="AA14" i="13"/>
  <c r="AC14" i="13" s="1"/>
  <c r="W32" i="13"/>
  <c r="Y32" i="13" s="1"/>
  <c r="W33" i="13"/>
  <c r="Y33" i="13" s="1"/>
  <c r="W34" i="13"/>
  <c r="Y34" i="13" s="1"/>
  <c r="W31" i="13"/>
  <c r="Y31" i="13" s="1"/>
  <c r="W30" i="13"/>
  <c r="Y30" i="13" s="1"/>
  <c r="W29" i="13"/>
  <c r="Y29" i="13" s="1"/>
  <c r="W22" i="13"/>
  <c r="Y22" i="13" s="1"/>
  <c r="W23" i="13"/>
  <c r="Y23" i="13" s="1"/>
  <c r="W24" i="13"/>
  <c r="Y24" i="13" s="1"/>
  <c r="W25" i="13"/>
  <c r="Y25" i="13" s="1"/>
  <c r="W26" i="13"/>
  <c r="Y26" i="13" s="1"/>
  <c r="W27" i="13"/>
  <c r="Y27" i="13" s="1"/>
  <c r="W28" i="13"/>
  <c r="Y28" i="13" s="1"/>
  <c r="W21" i="13"/>
  <c r="Y21" i="13" s="1"/>
  <c r="W20" i="13"/>
  <c r="Y20" i="13" s="1"/>
  <c r="W17" i="13"/>
  <c r="Y17" i="13" s="1"/>
  <c r="W18" i="13"/>
  <c r="Y18" i="13" s="1"/>
  <c r="W19" i="13"/>
  <c r="Y19" i="13" s="1"/>
  <c r="W16" i="13"/>
  <c r="Y16" i="13" s="1"/>
  <c r="W15" i="13"/>
  <c r="Y15" i="13" s="1"/>
  <c r="W14" i="13"/>
  <c r="Y14" i="13" s="1"/>
  <c r="S32" i="13"/>
  <c r="U32" i="13" s="1"/>
  <c r="S33" i="13"/>
  <c r="U33" i="13" s="1"/>
  <c r="S34" i="13"/>
  <c r="U34" i="13" s="1"/>
  <c r="S31" i="13"/>
  <c r="U31" i="13" s="1"/>
  <c r="S30" i="13"/>
  <c r="U30" i="13" s="1"/>
  <c r="S29" i="13"/>
  <c r="U29" i="13" s="1"/>
  <c r="O29" i="13"/>
  <c r="Q29" i="13" s="1"/>
  <c r="S22" i="13"/>
  <c r="U22" i="13" s="1"/>
  <c r="S23" i="13"/>
  <c r="U23" i="13" s="1"/>
  <c r="S24" i="13"/>
  <c r="U24" i="13" s="1"/>
  <c r="S25" i="13"/>
  <c r="U25" i="13" s="1"/>
  <c r="S26" i="13"/>
  <c r="U26" i="13" s="1"/>
  <c r="S27" i="13"/>
  <c r="U27" i="13" s="1"/>
  <c r="S28" i="13"/>
  <c r="U28" i="13" s="1"/>
  <c r="S21" i="13"/>
  <c r="U21" i="13" s="1"/>
  <c r="S17" i="13"/>
  <c r="U17" i="13" s="1"/>
  <c r="S18" i="13"/>
  <c r="U18" i="13" s="1"/>
  <c r="S19" i="13"/>
  <c r="U19" i="13" s="1"/>
  <c r="S20" i="13"/>
  <c r="U20" i="13" s="1"/>
  <c r="S16" i="13"/>
  <c r="U16" i="13" s="1"/>
  <c r="S15" i="13"/>
  <c r="U15" i="13" s="1"/>
  <c r="S14" i="13"/>
  <c r="U14" i="13" s="1"/>
  <c r="O32" i="13"/>
  <c r="Q32" i="13" s="1"/>
  <c r="O33" i="13"/>
  <c r="Q33" i="13" s="1"/>
  <c r="O34" i="13"/>
  <c r="Q34" i="13" s="1"/>
  <c r="O31" i="13"/>
  <c r="Q31" i="13" s="1"/>
  <c r="O30" i="13"/>
  <c r="Q30" i="13" s="1"/>
  <c r="O22" i="13"/>
  <c r="Q22" i="13" s="1"/>
  <c r="O23" i="13"/>
  <c r="Q23" i="13" s="1"/>
  <c r="O24" i="13"/>
  <c r="Q24" i="13" s="1"/>
  <c r="O25" i="13"/>
  <c r="Q25" i="13" s="1"/>
  <c r="O26" i="13"/>
  <c r="Q26" i="13" s="1"/>
  <c r="O27" i="13"/>
  <c r="Q27" i="13" s="1"/>
  <c r="O28" i="13"/>
  <c r="Q28" i="13" s="1"/>
  <c r="O21" i="13"/>
  <c r="Q21" i="13" s="1"/>
  <c r="O17" i="13"/>
  <c r="Q17" i="13" s="1"/>
  <c r="O18" i="13"/>
  <c r="Q18" i="13" s="1"/>
  <c r="O19" i="13"/>
  <c r="Q19" i="13" s="1"/>
  <c r="O20" i="13"/>
  <c r="Q20" i="13" s="1"/>
  <c r="O16" i="13"/>
  <c r="Q16" i="13" s="1"/>
  <c r="O15" i="13"/>
  <c r="Q15" i="13" s="1"/>
  <c r="O14" i="13"/>
  <c r="Q14" i="13" s="1"/>
  <c r="AQ7" i="13"/>
  <c r="AS7" i="13" s="1"/>
  <c r="AQ8" i="13"/>
  <c r="AS8" i="13" s="1"/>
  <c r="AQ9" i="13"/>
  <c r="AS9" i="13" s="1"/>
  <c r="AQ10" i="13"/>
  <c r="AS10" i="13" s="1"/>
  <c r="AQ11" i="13"/>
  <c r="AS11" i="13" s="1"/>
  <c r="AQ12" i="13"/>
  <c r="AS12" i="13" s="1"/>
  <c r="AQ6" i="13"/>
  <c r="AS6" i="13" s="1"/>
  <c r="AM7" i="13"/>
  <c r="AO7" i="13" s="1"/>
  <c r="AM8" i="13"/>
  <c r="AO8" i="13" s="1"/>
  <c r="AM9" i="13"/>
  <c r="AO9" i="13" s="1"/>
  <c r="AM10" i="13"/>
  <c r="AO10" i="13" s="1"/>
  <c r="AM11" i="13"/>
  <c r="AO11" i="13" s="1"/>
  <c r="AM12" i="13"/>
  <c r="AO12" i="13" s="1"/>
  <c r="AM6" i="13"/>
  <c r="AO6" i="13" s="1"/>
  <c r="AI7" i="13"/>
  <c r="AK7" i="13" s="1"/>
  <c r="AI8" i="13"/>
  <c r="AK8" i="13" s="1"/>
  <c r="AI9" i="13"/>
  <c r="AK9" i="13" s="1"/>
  <c r="AI10" i="13"/>
  <c r="AK10" i="13" s="1"/>
  <c r="AI11" i="13"/>
  <c r="AK11" i="13" s="1"/>
  <c r="AI12" i="13"/>
  <c r="AK12" i="13" s="1"/>
  <c r="AI6" i="13"/>
  <c r="AK6" i="13" s="1"/>
  <c r="AE7" i="13"/>
  <c r="AG7" i="13" s="1"/>
  <c r="AE8" i="13"/>
  <c r="AG8" i="13" s="1"/>
  <c r="AE9" i="13"/>
  <c r="AG9" i="13" s="1"/>
  <c r="AE10" i="13"/>
  <c r="AG10" i="13" s="1"/>
  <c r="AE11" i="13"/>
  <c r="AG11" i="13" s="1"/>
  <c r="AE12" i="13"/>
  <c r="AG12" i="13" s="1"/>
  <c r="AE6" i="13"/>
  <c r="AG6" i="13" s="1"/>
  <c r="AA7" i="13"/>
  <c r="AC7" i="13" s="1"/>
  <c r="AA8" i="13"/>
  <c r="AC8" i="13" s="1"/>
  <c r="AA9" i="13"/>
  <c r="AC9" i="13" s="1"/>
  <c r="AA10" i="13"/>
  <c r="AC10" i="13" s="1"/>
  <c r="AA11" i="13"/>
  <c r="AC11" i="13" s="1"/>
  <c r="AA12" i="13"/>
  <c r="AC12" i="13" s="1"/>
  <c r="AA6" i="13"/>
  <c r="AC6" i="13" s="1"/>
  <c r="W7" i="13"/>
  <c r="Y7" i="13" s="1"/>
  <c r="W8" i="13"/>
  <c r="Y8" i="13" s="1"/>
  <c r="W9" i="13"/>
  <c r="Y9" i="13" s="1"/>
  <c r="W10" i="13"/>
  <c r="Y10" i="13" s="1"/>
  <c r="W11" i="13"/>
  <c r="Y11" i="13" s="1"/>
  <c r="W12" i="13"/>
  <c r="Y12" i="13" s="1"/>
  <c r="W6" i="13"/>
  <c r="Y6" i="13" s="1"/>
  <c r="S7" i="13"/>
  <c r="U7" i="13" s="1"/>
  <c r="S8" i="13"/>
  <c r="U8" i="13" s="1"/>
  <c r="S9" i="13"/>
  <c r="U9" i="13" s="1"/>
  <c r="S10" i="13"/>
  <c r="U10" i="13" s="1"/>
  <c r="S11" i="13"/>
  <c r="U11" i="13" s="1"/>
  <c r="S12" i="13"/>
  <c r="U12" i="13" s="1"/>
  <c r="S6" i="13"/>
  <c r="U6" i="13" s="1"/>
  <c r="O7" i="13"/>
  <c r="Q7" i="13" s="1"/>
  <c r="O8" i="13"/>
  <c r="Q8" i="13" s="1"/>
  <c r="O9" i="13"/>
  <c r="Q9" i="13" s="1"/>
  <c r="O10" i="13"/>
  <c r="Q10" i="13" s="1"/>
  <c r="O11" i="13"/>
  <c r="Q11" i="13" s="1"/>
  <c r="O12" i="13"/>
  <c r="Q12" i="13" s="1"/>
  <c r="O6" i="13"/>
  <c r="Q6" i="13" s="1"/>
  <c r="K32" i="13"/>
  <c r="M32" i="13" s="1"/>
  <c r="K33" i="13"/>
  <c r="M33" i="13" s="1"/>
  <c r="K34" i="13"/>
  <c r="M34" i="13" s="1"/>
  <c r="K31" i="13"/>
  <c r="M31" i="13" s="1"/>
  <c r="K29" i="13"/>
  <c r="M29" i="13" s="1"/>
  <c r="K30" i="13"/>
  <c r="M30" i="13" s="1"/>
  <c r="K28" i="13"/>
  <c r="M28" i="13" s="1"/>
  <c r="K22" i="13"/>
  <c r="M22" i="13" s="1"/>
  <c r="K23" i="13"/>
  <c r="M23" i="13" s="1"/>
  <c r="K24" i="13"/>
  <c r="M24" i="13" s="1"/>
  <c r="K25" i="13"/>
  <c r="M25" i="13" s="1"/>
  <c r="K26" i="13"/>
  <c r="M26" i="13" s="1"/>
  <c r="K27" i="13"/>
  <c r="M27" i="13" s="1"/>
  <c r="K21" i="13"/>
  <c r="M21" i="13" s="1"/>
  <c r="K17" i="13"/>
  <c r="M17" i="13" s="1"/>
  <c r="K18" i="13"/>
  <c r="M18" i="13" s="1"/>
  <c r="K19" i="13"/>
  <c r="M19" i="13" s="1"/>
  <c r="K20" i="13"/>
  <c r="M20" i="13" s="1"/>
  <c r="K16" i="13"/>
  <c r="M16" i="13" s="1"/>
  <c r="K15" i="13"/>
  <c r="M15" i="13" s="1"/>
  <c r="K14" i="13"/>
  <c r="M14" i="13" s="1"/>
  <c r="K10" i="13"/>
  <c r="M10" i="13" s="1"/>
  <c r="K11" i="13"/>
  <c r="M11" i="13" s="1"/>
  <c r="K12" i="13"/>
  <c r="M12" i="13" s="1"/>
  <c r="K9" i="13"/>
  <c r="M9" i="13" s="1"/>
  <c r="K8" i="13"/>
  <c r="M8" i="13" s="1"/>
  <c r="K7" i="13"/>
  <c r="M7" i="13" s="1"/>
  <c r="K6" i="13"/>
  <c r="M6" i="13" s="1"/>
  <c r="AU7" i="13" l="1"/>
  <c r="AW7" i="13" s="1"/>
  <c r="AU12" i="13"/>
  <c r="AW12" i="13" s="1"/>
  <c r="AU11" i="13"/>
  <c r="AW11" i="13" s="1"/>
  <c r="AU8" i="13"/>
  <c r="AW8" i="13" s="1"/>
  <c r="AU9" i="13"/>
  <c r="AW9" i="13" s="1"/>
  <c r="AU10" i="13"/>
  <c r="AW10" i="13" s="1"/>
  <c r="AU6" i="13"/>
  <c r="AW6" i="13" s="1"/>
  <c r="AU14" i="13"/>
  <c r="AW14" i="13" s="1"/>
  <c r="AU16" i="13"/>
  <c r="AW16" i="13" s="1"/>
  <c r="AU19" i="13"/>
  <c r="AW19" i="13" s="1"/>
  <c r="AU17" i="13"/>
  <c r="AW17" i="13" s="1"/>
  <c r="AU28" i="13"/>
  <c r="AW28" i="13" s="1"/>
  <c r="AU26" i="13"/>
  <c r="AW26" i="13" s="1"/>
  <c r="AU24" i="13"/>
  <c r="AW24" i="13" s="1"/>
  <c r="AU22" i="13"/>
  <c r="AW22" i="13" s="1"/>
  <c r="AU31" i="13"/>
  <c r="AW31" i="13" s="1"/>
  <c r="AU33" i="13"/>
  <c r="AW33" i="13" s="1"/>
  <c r="AU15" i="13"/>
  <c r="AW15" i="13" s="1"/>
  <c r="AU20" i="13"/>
  <c r="AW20" i="13" s="1"/>
  <c r="AU18" i="13"/>
  <c r="AW18" i="13" s="1"/>
  <c r="AU21" i="13"/>
  <c r="AW21" i="13" s="1"/>
  <c r="AU27" i="13"/>
  <c r="AW27" i="13" s="1"/>
  <c r="AU25" i="13"/>
  <c r="AW25" i="13" s="1"/>
  <c r="AU23" i="13"/>
  <c r="AW23" i="13" s="1"/>
  <c r="AU30" i="13"/>
  <c r="AW30" i="13" s="1"/>
  <c r="AU34" i="13"/>
  <c r="AW34" i="13" s="1"/>
  <c r="AU32" i="13"/>
  <c r="AW32" i="13" s="1"/>
  <c r="AU29" i="13"/>
  <c r="AW29" i="13" s="1"/>
  <c r="Q17" i="12"/>
  <c r="Q12" i="12" l="1"/>
  <c r="Q11" i="12" l="1"/>
  <c r="Q32" i="12" l="1"/>
  <c r="Q35" i="12" l="1"/>
  <c r="Q34" i="12" l="1"/>
  <c r="Q23" i="12" l="1"/>
  <c r="Q38" i="12" l="1"/>
  <c r="Q39" i="12" l="1"/>
  <c r="Q44" i="12"/>
  <c r="Q45" i="12"/>
  <c r="Q46" i="12"/>
  <c r="Q16" i="12" l="1"/>
  <c r="Q18" i="12"/>
  <c r="Q19" i="12"/>
  <c r="Q20" i="12"/>
  <c r="Q21" i="12"/>
  <c r="Q22" i="12"/>
  <c r="Q24" i="12"/>
  <c r="Q25" i="12"/>
  <c r="Q26" i="12"/>
  <c r="Q27" i="12"/>
  <c r="Q28" i="12"/>
  <c r="Q29" i="12"/>
  <c r="Q30" i="12"/>
  <c r="Q31" i="12"/>
  <c r="Q33" i="12"/>
  <c r="Q36" i="12"/>
  <c r="Q37" i="12"/>
  <c r="Q43" i="12"/>
  <c r="Q14" i="12"/>
  <c r="Q5" i="12"/>
  <c r="Q6" i="12"/>
  <c r="Q7" i="12"/>
  <c r="Q8" i="12"/>
  <c r="Q9" i="12"/>
  <c r="Q10" i="12"/>
  <c r="Q4" i="12"/>
</calcChain>
</file>

<file path=xl/comments1.xml><?xml version="1.0" encoding="utf-8"?>
<comments xmlns="http://schemas.openxmlformats.org/spreadsheetml/2006/main">
  <authors>
    <author>Owner</author>
  </authors>
  <commentList>
    <comment ref="J11" authorId="0">
      <text>
        <r>
          <rPr>
            <b/>
            <sz val="9"/>
            <color indexed="81"/>
            <rFont val="Tahoma"/>
            <family val="2"/>
          </rPr>
          <t>มีใช้ตามสิทธิ์ UC 9480 เม็ด ถ้าจำเป็นต้องใช้สามารถยืมใช้ก่อนได้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>
      <text>
        <r>
          <rPr>
            <sz val="9"/>
            <color indexed="81"/>
            <rFont val="Tahoma"/>
            <family val="2"/>
          </rPr>
          <t>จาก รพ ทับสะแก</t>
        </r>
      </text>
    </comment>
    <comment ref="P34" authorId="0">
      <text>
        <r>
          <rPr>
            <sz val="9"/>
            <color indexed="81"/>
            <rFont val="Tahoma"/>
            <family val="2"/>
          </rPr>
          <t>รับจาก รพ</t>
        </r>
      </text>
    </comment>
  </commentList>
</comments>
</file>

<file path=xl/sharedStrings.xml><?xml version="1.0" encoding="utf-8"?>
<sst xmlns="http://schemas.openxmlformats.org/spreadsheetml/2006/main" count="396" uniqueCount="115">
  <si>
    <t>ลำดับ</t>
  </si>
  <si>
    <t>รายการ</t>
  </si>
  <si>
    <t>หน่วยนับ</t>
  </si>
  <si>
    <t>เวชภัณฑ์ยา</t>
  </si>
  <si>
    <t>PPE</t>
  </si>
  <si>
    <t>Oseltamivir 75 มิลลิกรัม</t>
  </si>
  <si>
    <t>Oseltamivir 45 มิลลิกรัม</t>
  </si>
  <si>
    <t>Oseltamivir 30 มิลลิกรัม</t>
  </si>
  <si>
    <t>Zanamivir 5 มิลลิกรัม</t>
  </si>
  <si>
    <t xml:space="preserve">Peramivir 200 มิลลิกรัมต่อ 20 มิลลิลิตร </t>
  </si>
  <si>
    <t>Baloxavir marboxil (Xofluza) 20 มิลลิกรัม</t>
  </si>
  <si>
    <t>Baloxavir marboxil (Xofluza) 40 มิลลิกรัม</t>
  </si>
  <si>
    <t>แคปซูล</t>
  </si>
  <si>
    <t>กล่อง</t>
  </si>
  <si>
    <t>ไวแอล</t>
  </si>
  <si>
    <t>เม็ด</t>
  </si>
  <si>
    <t>ชุด</t>
  </si>
  <si>
    <t>แว่นครอบตาแบบใส (Goggles)</t>
  </si>
  <si>
    <t>ชิ้น</t>
  </si>
  <si>
    <t>หมวกคลุมผม ชนิดใช้แล้วทิ้ง</t>
  </si>
  <si>
    <t>กระบังหน้าเลนส์ใส (Face shield)</t>
  </si>
  <si>
    <t>หน้ากาก N95 มีวาล์ว (MASK N 95 withvalve)</t>
  </si>
  <si>
    <t xml:space="preserve">หน้ากาก N95 ไม่มีวาล์ว (MASK N 95 withoutvalve) </t>
  </si>
  <si>
    <t>คู่</t>
  </si>
  <si>
    <t>หน้ากากอนามัยชนิดใช้แล้วทิ้ง (surgical mask)</t>
  </si>
  <si>
    <t xml:space="preserve">ถุงสวมขา (Leg cover) </t>
  </si>
  <si>
    <t>หลอด</t>
  </si>
  <si>
    <t>Alcohol gel ขนาด 450 กรัม</t>
  </si>
  <si>
    <t>ขวด</t>
  </si>
  <si>
    <t xml:space="preserve">เสื้อกาวน์ชนิดกันน้ำ </t>
  </si>
  <si>
    <t>เอี๊ยมพลาสติกใส (apron)</t>
  </si>
  <si>
    <t>ถุงมือไนไตรล์ ยาว 12 นิ้ว ชนิดใช้แล้วทิ้ง</t>
  </si>
  <si>
    <t>รองเท้าบู๊ท</t>
  </si>
  <si>
    <t>ชุดป้องกันร่างกาย (Cover all)</t>
  </si>
  <si>
    <t>หัวหิน</t>
  </si>
  <si>
    <t>สามร้อยยยอด</t>
  </si>
  <si>
    <t xml:space="preserve">กุยบุรี </t>
  </si>
  <si>
    <t>ทับสะแก</t>
  </si>
  <si>
    <t>บางสะพาน</t>
  </si>
  <si>
    <t>บางสะพานน้อย</t>
  </si>
  <si>
    <t>สสจ.</t>
  </si>
  <si>
    <t>VTM</t>
  </si>
  <si>
    <t xml:space="preserve">Throat swab  </t>
  </si>
  <si>
    <t>รพ.ค่ายธนะรัชต์</t>
  </si>
  <si>
    <t>รพ.ซานเปาโล</t>
  </si>
  <si>
    <t>อัน</t>
  </si>
  <si>
    <t>Alcohol gel ขนาด 400 กรัม</t>
  </si>
  <si>
    <t>รพ.กรุงเทพหัวหิน</t>
  </si>
  <si>
    <t>รพ.กองบิน 5</t>
  </si>
  <si>
    <t>ปราณบุรี</t>
  </si>
  <si>
    <t>รวม</t>
  </si>
  <si>
    <t>UTM</t>
  </si>
  <si>
    <t>Alcohol gel ขนาด 1,000 กรัม</t>
  </si>
  <si>
    <t>Alcohol gel ขนาด 500 กรัม</t>
  </si>
  <si>
    <t>หน้ากากอนามัยชนิดผ้า</t>
  </si>
  <si>
    <t>Alcohol gel ขนาด 50 กรัม</t>
  </si>
  <si>
    <t>Alcohol gel ขนาด 60 กรัม</t>
  </si>
  <si>
    <t>Alcohol gel ขนาด 240 กรัม</t>
  </si>
  <si>
    <t>Alcohol gel ขนาด 4000 กรัม</t>
  </si>
  <si>
    <t>แกลอน</t>
  </si>
  <si>
    <t>ประจวบฯ</t>
  </si>
  <si>
    <t>Alcohol gel ขนาด 30 กรัม</t>
  </si>
  <si>
    <t>Alcohol 70% (ชนิดน้ำ) ขนาด 60 กรัม</t>
  </si>
  <si>
    <t>Lopinavir/ritonavir(200mg/50mg)</t>
  </si>
  <si>
    <t xml:space="preserve">Nasopharyngeal swab  </t>
  </si>
  <si>
    <t>Lopinavir/ritonavir(100mg/25mg)</t>
  </si>
  <si>
    <t>แว่นตาแบบ dispose</t>
  </si>
  <si>
    <t>รายการขอสนับสนุน</t>
  </si>
  <si>
    <t>หน่วย</t>
  </si>
  <si>
    <t>คงคลัง</t>
  </si>
  <si>
    <t>ขอสนับสนุน</t>
  </si>
  <si>
    <t>oseltamivir 45 มิลลิกรัม</t>
  </si>
  <si>
    <t>Peramivir 200 มิลลิกรัมต่อ 20 มิลลิลิตร</t>
  </si>
  <si>
    <t xml:space="preserve">ถุงมือยางชนิดใช้แล้วทิ้ง (disposable) </t>
  </si>
  <si>
    <t xml:space="preserve">ถุงมือไนไตรล์ ยาว 12 นิ้ว ชนิดใช้แล้วทิ้ง </t>
  </si>
  <si>
    <t>ถุงสวมขา (Leg cover)</t>
  </si>
  <si>
    <t>เสื้อกาวน์ชนิดกันน้ำ</t>
  </si>
  <si>
    <t>Throat swab</t>
  </si>
  <si>
    <t>nanopharinggael swab</t>
  </si>
  <si>
    <t>ลงชื่อ.................................................ผู้เบิก</t>
  </si>
  <si>
    <t>ลงชื่อ.................................................ผู้อนุมัติ</t>
  </si>
  <si>
    <t>(...............................................................)</t>
  </si>
  <si>
    <t>ประมาณใช้/วัน</t>
  </si>
  <si>
    <t>รพ.หัวหิน</t>
  </si>
  <si>
    <t>รพ.ปราณบุรี</t>
  </si>
  <si>
    <t>รพ.สามร้อยยอด</t>
  </si>
  <si>
    <t>รพ.กุยบุรี</t>
  </si>
  <si>
    <t>รพ.ประจวบคีรีขันธ์</t>
  </si>
  <si>
    <t>รพ.ทับสะแก</t>
  </si>
  <si>
    <t>รพ.บางสะพาน</t>
  </si>
  <si>
    <t>รพ.บางสะพานน้อย</t>
  </si>
  <si>
    <t>alcohol gel ขนาด 30, 50 ,60 กรัม</t>
  </si>
  <si>
    <t>alcohol gel ขนาด 450 กรัม</t>
  </si>
  <si>
    <t>เบอร์โทรศัพท์..................................................</t>
  </si>
  <si>
    <t>หน้ากาก N95 ไม่มีวาล์ว (MASK N 95 withoutvalve)</t>
  </si>
  <si>
    <t>ถุงมือยางชนิดใช้แล้วทิ้ง (disposable)</t>
  </si>
  <si>
    <t>พลาสติกหุ้มรองเท้า (Shoe cover)</t>
  </si>
  <si>
    <t>พลาสติกหุ้มคอ (Hood cover)</t>
  </si>
  <si>
    <t>Ethyl Alcohol 95% ขนาด 18 ลิตร</t>
  </si>
  <si>
    <t>ปี๊ป</t>
  </si>
  <si>
    <t>Isolated gown</t>
  </si>
  <si>
    <t>ใช้ได้ (วัน)</t>
  </si>
  <si>
    <t>แบบรายการขอสนับสนุนเวชภัณฑ์ PPE วัสดุวิทยาศาสตร์ทางการแพทย์ จังหวัดประจวบคีรีขันธ์ (สังกัด สธ.)</t>
  </si>
  <si>
    <t>แบบรายการขอสนับสนุนเวชภัณฑ์ PPE วัสดุวิทยาศาสตร์ทางการแพทย์ จังหวัดประจวบคีรีขันธ์ (สังกัด อื่น)</t>
  </si>
  <si>
    <t>หน่วยงาน</t>
  </si>
  <si>
    <t>รวมทั้งหมด</t>
  </si>
  <si>
    <t>สังกัด กระทรวงสาธารณสุข</t>
  </si>
  <si>
    <t>สังกัด อื่น</t>
  </si>
  <si>
    <t>อัตราการใช้ เวชภัณฑ์ PPE วัสดุวิทยาศาสตร์ทางการแพทย์ จังหวัดประจวบคีรีขันธ์</t>
  </si>
  <si>
    <t>คงคลัง (ชิ้น)</t>
  </si>
  <si>
    <t>N/A</t>
  </si>
  <si>
    <t>ข้อมูล วันที่ 10 เดือน มีนาคม พ.ศ. 2563</t>
  </si>
  <si>
    <t>รายการเวชภัณฑ์ และทรัพยากร ข้อมูล ณ วันที่ 11  มี.ค. 63 เวลา 08.30 น.</t>
  </si>
  <si>
    <t>Update</t>
  </si>
  <si>
    <t>ข้อมูล วันที่ 11 เดือน มีนาคม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</si>
</sst>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87041E]d\ mmm\ yy;@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4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20"/>
      <name val="TH SarabunPSK"/>
      <family val="2"/>
    </font>
    <font>
      <b/>
      <sz val="9"/>
      <color indexed="81"/>
      <name val="Tahoma"/>
      <family val="2"/>
    </font>
    <font>
      <sz val="11"/>
      <color theme="1"/>
      <name val="TH SarabunPSK"/>
      <family val="2"/>
    </font>
    <font>
      <b/>
      <sz val="20"/>
      <name val="TH SarabunPSK"/>
      <family val="2"/>
    </font>
    <font>
      <sz val="20"/>
      <color rgb="FFFF0000"/>
      <name val="TH SarabunPSK"/>
      <family val="2"/>
    </font>
    <font>
      <b/>
      <sz val="16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2" fillId="0" borderId="0" xfId="0" applyNumberFormat="1" applyFont="1" applyFill="1"/>
    <xf numFmtId="3" fontId="1" fillId="5" borderId="6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6" borderId="6" xfId="0" applyNumberFormat="1" applyFont="1" applyFill="1" applyBorder="1" applyAlignment="1">
      <alignment vertical="center"/>
    </xf>
    <xf numFmtId="3" fontId="1" fillId="6" borderId="4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vertical="center"/>
    </xf>
    <xf numFmtId="3" fontId="6" fillId="7" borderId="3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6" fillId="7" borderId="2" xfId="0" applyNumberFormat="1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3" fontId="6" fillId="8" borderId="3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vertical="center"/>
    </xf>
    <xf numFmtId="3" fontId="6" fillId="9" borderId="2" xfId="0" applyNumberFormat="1" applyFont="1" applyFill="1" applyBorder="1" applyAlignment="1">
      <alignment horizontal="center" vertical="center"/>
    </xf>
    <xf numFmtId="3" fontId="6" fillId="9" borderId="3" xfId="0" applyNumberFormat="1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6" fillId="10" borderId="2" xfId="0" applyNumberFormat="1" applyFont="1" applyFill="1" applyBorder="1" applyAlignment="1">
      <alignment horizontal="center" vertical="center"/>
    </xf>
    <xf numFmtId="3" fontId="6" fillId="10" borderId="2" xfId="0" applyNumberFormat="1" applyFont="1" applyFill="1" applyBorder="1" applyAlignment="1">
      <alignment horizontal="left" vertical="center"/>
    </xf>
    <xf numFmtId="3" fontId="6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8" fillId="7" borderId="4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 wrapText="1"/>
    </xf>
    <xf numFmtId="3" fontId="8" fillId="8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20" xfId="0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3" fontId="6" fillId="4" borderId="20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2" fillId="7" borderId="0" xfId="0" applyNumberFormat="1" applyFont="1" applyFill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6" fillId="11" borderId="2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6" fillId="11" borderId="2" xfId="0" applyFont="1" applyFill="1" applyBorder="1" applyAlignment="1">
      <alignment vertical="center"/>
    </xf>
    <xf numFmtId="0" fontId="6" fillId="11" borderId="2" xfId="0" applyFont="1" applyFill="1" applyBorder="1"/>
    <xf numFmtId="3" fontId="6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4" fillId="12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horizontal="left" vertical="center"/>
    </xf>
    <xf numFmtId="3" fontId="4" fillId="12" borderId="6" xfId="0" applyNumberFormat="1" applyFont="1" applyFill="1" applyBorder="1" applyAlignment="1">
      <alignment vertical="center"/>
    </xf>
    <xf numFmtId="3" fontId="4" fillId="12" borderId="4" xfId="0" applyNumberFormat="1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" fontId="6" fillId="11" borderId="2" xfId="0" applyNumberFormat="1" applyFont="1" applyFill="1" applyBorder="1" applyAlignment="1">
      <alignment vertical="center"/>
    </xf>
    <xf numFmtId="1" fontId="4" fillId="11" borderId="2" xfId="0" applyNumberFormat="1" applyFont="1" applyFill="1" applyBorder="1" applyAlignment="1">
      <alignment vertical="center"/>
    </xf>
    <xf numFmtId="1" fontId="4" fillId="11" borderId="2" xfId="0" applyNumberFormat="1" applyFont="1" applyFill="1" applyBorder="1"/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1" fontId="6" fillId="11" borderId="2" xfId="0" applyNumberFormat="1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6" fillId="0" borderId="14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" fontId="6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4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5" xfId="0" applyNumberFormat="1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8" fillId="0" borderId="12" xfId="0" applyFont="1" applyBorder="1"/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87" fontId="1" fillId="2" borderId="0" xfId="0" applyNumberFormat="1" applyFont="1" applyFill="1" applyAlignment="1">
      <alignment horizontal="center"/>
    </xf>
    <xf numFmtId="187" fontId="1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Q1"/>
    </sheetView>
  </sheetViews>
  <sheetFormatPr defaultRowHeight="24" x14ac:dyDescent="0.55000000000000004"/>
  <cols>
    <col min="1" max="1" width="7.875" style="1" customWidth="1"/>
    <col min="2" max="2" width="48.5" style="1" customWidth="1"/>
    <col min="3" max="3" width="8.625" style="2" customWidth="1"/>
    <col min="4" max="16" width="14.625" style="2" customWidth="1"/>
    <col min="17" max="17" width="14.625" style="3" customWidth="1"/>
    <col min="18" max="16384" width="9" style="1"/>
  </cols>
  <sheetData>
    <row r="1" spans="1:17" ht="24.95" customHeight="1" x14ac:dyDescent="0.55000000000000004">
      <c r="A1" s="132" t="s">
        <v>112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24.95" customHeight="1" x14ac:dyDescent="0.55000000000000004">
      <c r="A2" s="45" t="s">
        <v>0</v>
      </c>
      <c r="B2" s="45" t="s">
        <v>1</v>
      </c>
      <c r="C2" s="45" t="s">
        <v>2</v>
      </c>
      <c r="D2" s="45" t="s">
        <v>34</v>
      </c>
      <c r="E2" s="45" t="s">
        <v>49</v>
      </c>
      <c r="F2" s="45" t="s">
        <v>35</v>
      </c>
      <c r="G2" s="45" t="s">
        <v>36</v>
      </c>
      <c r="H2" s="45" t="s">
        <v>60</v>
      </c>
      <c r="I2" s="45" t="s">
        <v>37</v>
      </c>
      <c r="J2" s="45" t="s">
        <v>38</v>
      </c>
      <c r="K2" s="45" t="s">
        <v>39</v>
      </c>
      <c r="L2" s="45" t="s">
        <v>48</v>
      </c>
      <c r="M2" s="45" t="s">
        <v>43</v>
      </c>
      <c r="N2" s="45" t="s">
        <v>47</v>
      </c>
      <c r="O2" s="45" t="s">
        <v>44</v>
      </c>
      <c r="P2" s="45" t="s">
        <v>40</v>
      </c>
      <c r="Q2" s="45" t="s">
        <v>50</v>
      </c>
    </row>
    <row r="3" spans="1:17" ht="24.95" customHeight="1" x14ac:dyDescent="0.55000000000000004">
      <c r="A3" s="24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24.95" customHeight="1" x14ac:dyDescent="0.55000000000000004">
      <c r="A4" s="9">
        <v>1</v>
      </c>
      <c r="B4" s="10" t="s">
        <v>5</v>
      </c>
      <c r="C4" s="9" t="s">
        <v>12</v>
      </c>
      <c r="D4" s="9">
        <v>9250</v>
      </c>
      <c r="E4" s="9">
        <v>3000</v>
      </c>
      <c r="F4" s="9">
        <v>1750</v>
      </c>
      <c r="G4" s="9">
        <v>520</v>
      </c>
      <c r="H4" s="9">
        <v>3250</v>
      </c>
      <c r="I4" s="9">
        <v>2500</v>
      </c>
      <c r="J4" s="9">
        <v>3000</v>
      </c>
      <c r="K4" s="9">
        <v>750</v>
      </c>
      <c r="L4" s="9">
        <v>1490</v>
      </c>
      <c r="M4" s="11">
        <v>2520</v>
      </c>
      <c r="N4" s="12">
        <v>1831</v>
      </c>
      <c r="O4" s="13">
        <v>699</v>
      </c>
      <c r="P4" s="14">
        <v>470</v>
      </c>
      <c r="Q4" s="15">
        <f>SUM(D4:P4)</f>
        <v>31030</v>
      </c>
    </row>
    <row r="5" spans="1:17" ht="24.95" customHeight="1" x14ac:dyDescent="0.55000000000000004">
      <c r="A5" s="9">
        <v>2</v>
      </c>
      <c r="B5" s="10" t="s">
        <v>6</v>
      </c>
      <c r="C5" s="9" t="s">
        <v>12</v>
      </c>
      <c r="D5" s="9">
        <v>1240</v>
      </c>
      <c r="E5" s="9">
        <v>0</v>
      </c>
      <c r="F5" s="9">
        <v>0</v>
      </c>
      <c r="G5" s="9">
        <v>240</v>
      </c>
      <c r="H5" s="9">
        <v>0</v>
      </c>
      <c r="I5" s="9">
        <v>380</v>
      </c>
      <c r="J5" s="9">
        <v>300</v>
      </c>
      <c r="K5" s="9">
        <v>340</v>
      </c>
      <c r="L5" s="9">
        <v>0</v>
      </c>
      <c r="M5" s="11">
        <v>0</v>
      </c>
      <c r="N5" s="12">
        <v>0</v>
      </c>
      <c r="O5" s="13">
        <v>292</v>
      </c>
      <c r="P5" s="14">
        <v>0</v>
      </c>
      <c r="Q5" s="15">
        <f t="shared" ref="Q5:Q10" si="0">SUM(D5:P5)</f>
        <v>2792</v>
      </c>
    </row>
    <row r="6" spans="1:17" ht="24.95" customHeight="1" x14ac:dyDescent="0.55000000000000004">
      <c r="A6" s="9">
        <v>3</v>
      </c>
      <c r="B6" s="10" t="s">
        <v>7</v>
      </c>
      <c r="C6" s="9" t="s">
        <v>12</v>
      </c>
      <c r="D6" s="9">
        <v>4770</v>
      </c>
      <c r="E6" s="9">
        <v>4700</v>
      </c>
      <c r="F6" s="9">
        <v>480</v>
      </c>
      <c r="G6" s="9">
        <v>840</v>
      </c>
      <c r="H6" s="9">
        <v>1470</v>
      </c>
      <c r="I6" s="9">
        <v>520</v>
      </c>
      <c r="J6" s="9">
        <v>900</v>
      </c>
      <c r="K6" s="9">
        <v>270</v>
      </c>
      <c r="L6" s="9">
        <v>0</v>
      </c>
      <c r="M6" s="11">
        <v>0</v>
      </c>
      <c r="N6" s="12">
        <v>270</v>
      </c>
      <c r="O6" s="13">
        <v>840</v>
      </c>
      <c r="P6" s="14">
        <v>0</v>
      </c>
      <c r="Q6" s="15">
        <f t="shared" si="0"/>
        <v>15060</v>
      </c>
    </row>
    <row r="7" spans="1:17" ht="24.95" customHeight="1" x14ac:dyDescent="0.55000000000000004">
      <c r="A7" s="16">
        <v>4</v>
      </c>
      <c r="B7" s="17" t="s">
        <v>8</v>
      </c>
      <c r="C7" s="16" t="s">
        <v>13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8">
        <v>0</v>
      </c>
      <c r="J7" s="16">
        <v>0</v>
      </c>
      <c r="K7" s="16">
        <v>0</v>
      </c>
      <c r="L7" s="16">
        <v>0</v>
      </c>
      <c r="M7" s="19">
        <v>0</v>
      </c>
      <c r="N7" s="59">
        <v>0</v>
      </c>
      <c r="O7" s="21">
        <v>0</v>
      </c>
      <c r="P7" s="16">
        <v>0</v>
      </c>
      <c r="Q7" s="22">
        <f t="shared" si="0"/>
        <v>0</v>
      </c>
    </row>
    <row r="8" spans="1:17" ht="24.95" customHeight="1" x14ac:dyDescent="0.55000000000000004">
      <c r="A8" s="16">
        <v>5</v>
      </c>
      <c r="B8" s="17" t="s">
        <v>9</v>
      </c>
      <c r="C8" s="16" t="s">
        <v>14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8">
        <v>0</v>
      </c>
      <c r="J8" s="16">
        <v>0</v>
      </c>
      <c r="K8" s="16">
        <v>0</v>
      </c>
      <c r="L8" s="16">
        <v>0</v>
      </c>
      <c r="M8" s="19">
        <v>18</v>
      </c>
      <c r="N8" s="59">
        <v>0</v>
      </c>
      <c r="O8" s="23">
        <v>0</v>
      </c>
      <c r="P8" s="16">
        <v>0</v>
      </c>
      <c r="Q8" s="22">
        <f t="shared" si="0"/>
        <v>18</v>
      </c>
    </row>
    <row r="9" spans="1:17" ht="24.95" customHeight="1" x14ac:dyDescent="0.55000000000000004">
      <c r="A9" s="16">
        <v>6</v>
      </c>
      <c r="B9" s="17" t="s">
        <v>10</v>
      </c>
      <c r="C9" s="16" t="s">
        <v>15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8">
        <v>0</v>
      </c>
      <c r="J9" s="16">
        <v>0</v>
      </c>
      <c r="K9" s="16">
        <v>0</v>
      </c>
      <c r="L9" s="16">
        <v>0</v>
      </c>
      <c r="M9" s="19">
        <v>0</v>
      </c>
      <c r="N9" s="59">
        <v>104</v>
      </c>
      <c r="O9" s="23">
        <v>0</v>
      </c>
      <c r="P9" s="16">
        <v>0</v>
      </c>
      <c r="Q9" s="22">
        <f t="shared" si="0"/>
        <v>104</v>
      </c>
    </row>
    <row r="10" spans="1:17" ht="24.95" customHeight="1" x14ac:dyDescent="0.55000000000000004">
      <c r="A10" s="16">
        <v>7</v>
      </c>
      <c r="B10" s="17" t="s">
        <v>11</v>
      </c>
      <c r="C10" s="16" t="s">
        <v>15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8">
        <v>0</v>
      </c>
      <c r="J10" s="16">
        <v>0</v>
      </c>
      <c r="K10" s="16">
        <v>0</v>
      </c>
      <c r="L10" s="16">
        <v>0</v>
      </c>
      <c r="M10" s="16">
        <v>0</v>
      </c>
      <c r="N10" s="59">
        <v>0</v>
      </c>
      <c r="O10" s="16">
        <v>0</v>
      </c>
      <c r="P10" s="16">
        <v>0</v>
      </c>
      <c r="Q10" s="22">
        <f t="shared" si="0"/>
        <v>0</v>
      </c>
    </row>
    <row r="11" spans="1:17" ht="24.95" customHeight="1" x14ac:dyDescent="0.55000000000000004">
      <c r="A11" s="62">
        <v>8</v>
      </c>
      <c r="B11" s="63" t="s">
        <v>63</v>
      </c>
      <c r="C11" s="62" t="s">
        <v>15</v>
      </c>
      <c r="D11" s="62">
        <v>2400</v>
      </c>
      <c r="E11" s="62">
        <v>1200</v>
      </c>
      <c r="F11" s="62">
        <v>0</v>
      </c>
      <c r="G11" s="62">
        <v>240</v>
      </c>
      <c r="H11" s="62">
        <v>2760</v>
      </c>
      <c r="I11" s="62">
        <v>1200</v>
      </c>
      <c r="J11" s="62">
        <v>9480</v>
      </c>
      <c r="K11" s="62">
        <v>1560</v>
      </c>
      <c r="L11" s="40"/>
      <c r="M11" s="40"/>
      <c r="N11" s="64">
        <v>0</v>
      </c>
      <c r="O11" s="62">
        <v>0</v>
      </c>
      <c r="P11" s="62">
        <v>0</v>
      </c>
      <c r="Q11" s="65">
        <f>SUM(D11:P11)</f>
        <v>18840</v>
      </c>
    </row>
    <row r="12" spans="1:17" ht="24.95" customHeight="1" x14ac:dyDescent="0.55000000000000004">
      <c r="A12" s="62">
        <v>9</v>
      </c>
      <c r="B12" s="63" t="s">
        <v>65</v>
      </c>
      <c r="C12" s="62" t="s">
        <v>15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4">
        <v>128</v>
      </c>
      <c r="O12" s="62">
        <v>0</v>
      </c>
      <c r="P12" s="62">
        <v>0</v>
      </c>
      <c r="Q12" s="65">
        <f>SUM(D12:P12)</f>
        <v>128</v>
      </c>
    </row>
    <row r="13" spans="1:17" ht="24.95" customHeight="1" x14ac:dyDescent="0.55000000000000004">
      <c r="A13" s="25" t="s">
        <v>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ht="24.95" customHeight="1" x14ac:dyDescent="0.55000000000000004">
      <c r="A14" s="26">
        <v>1</v>
      </c>
      <c r="B14" s="27" t="s">
        <v>33</v>
      </c>
      <c r="C14" s="26" t="s">
        <v>16</v>
      </c>
      <c r="D14" s="58">
        <v>138</v>
      </c>
      <c r="E14" s="58">
        <v>115</v>
      </c>
      <c r="F14" s="58">
        <v>49</v>
      </c>
      <c r="G14" s="58">
        <v>38</v>
      </c>
      <c r="H14" s="58">
        <v>190</v>
      </c>
      <c r="I14" s="58">
        <v>50</v>
      </c>
      <c r="J14" s="58">
        <v>53</v>
      </c>
      <c r="K14" s="58">
        <v>92</v>
      </c>
      <c r="L14" s="58">
        <v>0</v>
      </c>
      <c r="M14" s="66">
        <v>59</v>
      </c>
      <c r="N14" s="60">
        <v>310</v>
      </c>
      <c r="O14" s="67">
        <v>26</v>
      </c>
      <c r="P14" s="31">
        <v>6</v>
      </c>
      <c r="Q14" s="32">
        <f>SUM(D14:P14)</f>
        <v>1126</v>
      </c>
    </row>
    <row r="15" spans="1:17" ht="24.95" customHeight="1" x14ac:dyDescent="0.55000000000000004">
      <c r="A15" s="26">
        <v>2</v>
      </c>
      <c r="B15" s="27" t="s">
        <v>100</v>
      </c>
      <c r="C15" s="26" t="s">
        <v>16</v>
      </c>
      <c r="D15" s="58">
        <v>0</v>
      </c>
      <c r="E15" s="58">
        <v>120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66">
        <v>0</v>
      </c>
      <c r="N15" s="60">
        <v>0</v>
      </c>
      <c r="O15" s="67">
        <v>0</v>
      </c>
      <c r="P15" s="31">
        <v>0</v>
      </c>
      <c r="Q15" s="32">
        <f>SUM(D15:P15)</f>
        <v>120</v>
      </c>
    </row>
    <row r="16" spans="1:17" ht="24.95" customHeight="1" x14ac:dyDescent="0.55000000000000004">
      <c r="A16" s="26">
        <v>3</v>
      </c>
      <c r="B16" s="27" t="s">
        <v>17</v>
      </c>
      <c r="C16" s="26" t="s">
        <v>18</v>
      </c>
      <c r="D16" s="58">
        <v>455</v>
      </c>
      <c r="E16" s="58">
        <v>15</v>
      </c>
      <c r="F16" s="58">
        <v>49</v>
      </c>
      <c r="G16" s="58">
        <v>8</v>
      </c>
      <c r="H16" s="58">
        <v>50</v>
      </c>
      <c r="I16" s="58">
        <v>28</v>
      </c>
      <c r="J16" s="58">
        <v>15</v>
      </c>
      <c r="K16" s="58">
        <v>72</v>
      </c>
      <c r="L16" s="58">
        <v>0</v>
      </c>
      <c r="M16" s="66">
        <v>59</v>
      </c>
      <c r="N16" s="60">
        <v>198</v>
      </c>
      <c r="O16" s="67">
        <v>25</v>
      </c>
      <c r="P16" s="31">
        <v>35</v>
      </c>
      <c r="Q16" s="32">
        <f t="shared" ref="Q16:Q46" si="1">SUM(D16:P16)</f>
        <v>1009</v>
      </c>
    </row>
    <row r="17" spans="1:17" ht="24.95" customHeight="1" x14ac:dyDescent="0.55000000000000004">
      <c r="A17" s="26">
        <v>4</v>
      </c>
      <c r="B17" s="27" t="s">
        <v>66</v>
      </c>
      <c r="C17" s="26" t="s">
        <v>45</v>
      </c>
      <c r="D17" s="58">
        <v>0</v>
      </c>
      <c r="E17" s="58">
        <v>25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66">
        <v>0</v>
      </c>
      <c r="N17" s="60">
        <v>0</v>
      </c>
      <c r="O17" s="67">
        <v>0</v>
      </c>
      <c r="P17" s="31">
        <v>0</v>
      </c>
      <c r="Q17" s="32">
        <f>SUM(D17:P17)</f>
        <v>25</v>
      </c>
    </row>
    <row r="18" spans="1:17" ht="24.95" customHeight="1" x14ac:dyDescent="0.55000000000000004">
      <c r="A18" s="16">
        <v>5</v>
      </c>
      <c r="B18" s="33" t="s">
        <v>19</v>
      </c>
      <c r="C18" s="16" t="s">
        <v>18</v>
      </c>
      <c r="D18" s="68">
        <v>53860</v>
      </c>
      <c r="E18" s="68">
        <v>1200</v>
      </c>
      <c r="F18" s="68">
        <v>2000</v>
      </c>
      <c r="G18" s="68">
        <v>400</v>
      </c>
      <c r="H18" s="68">
        <v>9600</v>
      </c>
      <c r="I18" s="69">
        <v>2600</v>
      </c>
      <c r="J18" s="68">
        <v>4000</v>
      </c>
      <c r="K18" s="68">
        <v>561</v>
      </c>
      <c r="L18" s="68">
        <v>500</v>
      </c>
      <c r="M18" s="70">
        <v>100</v>
      </c>
      <c r="N18" s="61">
        <v>4950</v>
      </c>
      <c r="O18" s="71">
        <v>250</v>
      </c>
      <c r="P18" s="23">
        <v>0</v>
      </c>
      <c r="Q18" s="22">
        <f t="shared" si="1"/>
        <v>80021</v>
      </c>
    </row>
    <row r="19" spans="1:17" ht="24.95" customHeight="1" x14ac:dyDescent="0.55000000000000004">
      <c r="A19" s="26">
        <v>6</v>
      </c>
      <c r="B19" s="27" t="s">
        <v>20</v>
      </c>
      <c r="C19" s="26" t="s">
        <v>18</v>
      </c>
      <c r="D19" s="58">
        <v>1045</v>
      </c>
      <c r="E19" s="58">
        <v>80</v>
      </c>
      <c r="F19" s="58">
        <v>49</v>
      </c>
      <c r="G19" s="58">
        <v>33</v>
      </c>
      <c r="H19" s="58">
        <v>390</v>
      </c>
      <c r="I19" s="58">
        <v>150</v>
      </c>
      <c r="J19" s="58">
        <v>50</v>
      </c>
      <c r="K19" s="58">
        <v>10</v>
      </c>
      <c r="L19" s="58">
        <v>0</v>
      </c>
      <c r="M19" s="66">
        <v>59</v>
      </c>
      <c r="N19" s="60">
        <v>450</v>
      </c>
      <c r="O19" s="67">
        <v>8</v>
      </c>
      <c r="P19" s="31">
        <v>35</v>
      </c>
      <c r="Q19" s="32">
        <f t="shared" si="1"/>
        <v>2359</v>
      </c>
    </row>
    <row r="20" spans="1:17" ht="24.95" customHeight="1" x14ac:dyDescent="0.55000000000000004">
      <c r="A20" s="26">
        <v>7</v>
      </c>
      <c r="B20" s="27" t="s">
        <v>21</v>
      </c>
      <c r="C20" s="26" t="s">
        <v>18</v>
      </c>
      <c r="D20" s="58">
        <v>0</v>
      </c>
      <c r="E20" s="58">
        <v>0</v>
      </c>
      <c r="F20" s="58">
        <v>0</v>
      </c>
      <c r="G20" s="58">
        <v>100</v>
      </c>
      <c r="H20" s="58">
        <v>0</v>
      </c>
      <c r="I20" s="58">
        <v>11</v>
      </c>
      <c r="J20" s="58">
        <v>0</v>
      </c>
      <c r="K20" s="58">
        <v>0</v>
      </c>
      <c r="L20" s="58">
        <v>0</v>
      </c>
      <c r="M20" s="66">
        <v>0</v>
      </c>
      <c r="N20" s="60">
        <v>0</v>
      </c>
      <c r="O20" s="67">
        <v>0</v>
      </c>
      <c r="P20" s="31">
        <v>0</v>
      </c>
      <c r="Q20" s="32">
        <f t="shared" si="1"/>
        <v>111</v>
      </c>
    </row>
    <row r="21" spans="1:17" ht="24.95" customHeight="1" x14ac:dyDescent="0.55000000000000004">
      <c r="A21" s="26">
        <v>8</v>
      </c>
      <c r="B21" s="27" t="s">
        <v>22</v>
      </c>
      <c r="C21" s="26" t="s">
        <v>18</v>
      </c>
      <c r="D21" s="58">
        <v>363</v>
      </c>
      <c r="E21" s="58">
        <v>510</v>
      </c>
      <c r="F21" s="58">
        <v>45</v>
      </c>
      <c r="G21" s="58">
        <v>0</v>
      </c>
      <c r="H21" s="58">
        <v>380</v>
      </c>
      <c r="I21" s="58">
        <v>218</v>
      </c>
      <c r="J21" s="58">
        <v>740</v>
      </c>
      <c r="K21" s="58">
        <v>48</v>
      </c>
      <c r="L21" s="58">
        <v>9</v>
      </c>
      <c r="M21" s="66">
        <v>140</v>
      </c>
      <c r="N21" s="60">
        <v>180</v>
      </c>
      <c r="O21" s="67">
        <v>124</v>
      </c>
      <c r="P21" s="31">
        <v>52</v>
      </c>
      <c r="Q21" s="32">
        <f t="shared" si="1"/>
        <v>2809</v>
      </c>
    </row>
    <row r="22" spans="1:17" s="76" customFormat="1" ht="24.95" customHeight="1" x14ac:dyDescent="0.55000000000000004">
      <c r="A22" s="18">
        <v>9</v>
      </c>
      <c r="B22" s="54" t="s">
        <v>24</v>
      </c>
      <c r="C22" s="18" t="s">
        <v>18</v>
      </c>
      <c r="D22" s="69">
        <v>6850</v>
      </c>
      <c r="E22" s="69">
        <v>5600</v>
      </c>
      <c r="F22" s="69">
        <v>2550</v>
      </c>
      <c r="G22" s="69">
        <v>650</v>
      </c>
      <c r="H22" s="69">
        <v>2650</v>
      </c>
      <c r="I22" s="69">
        <v>13800</v>
      </c>
      <c r="J22" s="69">
        <v>9600</v>
      </c>
      <c r="K22" s="69">
        <v>11000</v>
      </c>
      <c r="L22" s="69">
        <v>15000</v>
      </c>
      <c r="M22" s="72">
        <v>8200</v>
      </c>
      <c r="N22" s="61">
        <v>2000</v>
      </c>
      <c r="O22" s="93">
        <v>12400</v>
      </c>
      <c r="P22" s="56">
        <v>6000</v>
      </c>
      <c r="Q22" s="57">
        <f t="shared" si="1"/>
        <v>96300</v>
      </c>
    </row>
    <row r="23" spans="1:17" ht="24.95" customHeight="1" x14ac:dyDescent="0.55000000000000004">
      <c r="A23" s="18">
        <v>10</v>
      </c>
      <c r="B23" s="54" t="s">
        <v>54</v>
      </c>
      <c r="C23" s="18" t="s">
        <v>18</v>
      </c>
      <c r="D23" s="69">
        <v>906</v>
      </c>
      <c r="E23" s="69">
        <v>2189</v>
      </c>
      <c r="F23" s="69">
        <v>2800</v>
      </c>
      <c r="G23" s="69">
        <v>2400</v>
      </c>
      <c r="H23" s="69">
        <v>5440</v>
      </c>
      <c r="I23" s="69">
        <v>3094</v>
      </c>
      <c r="J23" s="69">
        <v>4000</v>
      </c>
      <c r="K23" s="69">
        <v>1282</v>
      </c>
      <c r="L23" s="73"/>
      <c r="M23" s="72">
        <v>50</v>
      </c>
      <c r="N23" s="74"/>
      <c r="O23" s="75"/>
      <c r="P23" s="56">
        <v>48978</v>
      </c>
      <c r="Q23" s="57">
        <f t="shared" si="1"/>
        <v>71139</v>
      </c>
    </row>
    <row r="24" spans="1:17" ht="24.95" customHeight="1" x14ac:dyDescent="0.55000000000000004">
      <c r="A24" s="26">
        <v>11</v>
      </c>
      <c r="B24" s="27" t="s">
        <v>95</v>
      </c>
      <c r="C24" s="29" t="s">
        <v>23</v>
      </c>
      <c r="D24" s="58">
        <v>6964</v>
      </c>
      <c r="E24" s="58">
        <v>38450</v>
      </c>
      <c r="F24" s="58">
        <v>5000</v>
      </c>
      <c r="G24" s="58">
        <v>5250</v>
      </c>
      <c r="H24" s="58">
        <v>20550</v>
      </c>
      <c r="I24" s="60">
        <v>20100</v>
      </c>
      <c r="J24" s="58">
        <v>13800</v>
      </c>
      <c r="K24" s="58">
        <v>14850</v>
      </c>
      <c r="L24" s="58">
        <v>7000</v>
      </c>
      <c r="M24" s="66">
        <v>2000</v>
      </c>
      <c r="N24" s="60">
        <v>8000</v>
      </c>
      <c r="O24" s="67">
        <v>11150</v>
      </c>
      <c r="P24" s="31">
        <v>45</v>
      </c>
      <c r="Q24" s="32">
        <f t="shared" si="1"/>
        <v>153159</v>
      </c>
    </row>
    <row r="25" spans="1:17" ht="24.95" customHeight="1" x14ac:dyDescent="0.55000000000000004">
      <c r="A25" s="16">
        <v>12</v>
      </c>
      <c r="B25" s="17" t="s">
        <v>31</v>
      </c>
      <c r="C25" s="16" t="s">
        <v>23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9">
        <v>1</v>
      </c>
      <c r="J25" s="68">
        <v>0</v>
      </c>
      <c r="K25" s="68">
        <v>15</v>
      </c>
      <c r="L25" s="68">
        <v>0</v>
      </c>
      <c r="M25" s="70">
        <v>0</v>
      </c>
      <c r="N25" s="61">
        <v>0</v>
      </c>
      <c r="O25" s="71">
        <v>13</v>
      </c>
      <c r="P25" s="23">
        <v>0</v>
      </c>
      <c r="Q25" s="22">
        <f t="shared" si="1"/>
        <v>29</v>
      </c>
    </row>
    <row r="26" spans="1:17" ht="24.95" customHeight="1" x14ac:dyDescent="0.55000000000000004">
      <c r="A26" s="26">
        <v>13</v>
      </c>
      <c r="B26" s="37" t="s">
        <v>25</v>
      </c>
      <c r="C26" s="26" t="s">
        <v>23</v>
      </c>
      <c r="D26" s="58">
        <v>1045</v>
      </c>
      <c r="E26" s="58">
        <v>15</v>
      </c>
      <c r="F26" s="58">
        <v>49</v>
      </c>
      <c r="G26" s="58">
        <v>0</v>
      </c>
      <c r="H26" s="58">
        <v>300</v>
      </c>
      <c r="I26" s="58">
        <v>8</v>
      </c>
      <c r="J26" s="58">
        <v>20</v>
      </c>
      <c r="K26" s="58">
        <v>0</v>
      </c>
      <c r="L26" s="58">
        <v>0</v>
      </c>
      <c r="M26" s="66">
        <v>60</v>
      </c>
      <c r="N26" s="60">
        <v>790</v>
      </c>
      <c r="O26" s="67">
        <v>4</v>
      </c>
      <c r="P26" s="31">
        <v>42</v>
      </c>
      <c r="Q26" s="32">
        <f t="shared" si="1"/>
        <v>2333</v>
      </c>
    </row>
    <row r="27" spans="1:17" ht="24.95" customHeight="1" x14ac:dyDescent="0.55000000000000004">
      <c r="A27" s="16">
        <v>14</v>
      </c>
      <c r="B27" s="36" t="s">
        <v>32</v>
      </c>
      <c r="C27" s="35" t="s">
        <v>23</v>
      </c>
      <c r="D27" s="68">
        <v>40</v>
      </c>
      <c r="E27" s="68">
        <v>43</v>
      </c>
      <c r="F27" s="68">
        <v>17</v>
      </c>
      <c r="G27" s="68">
        <v>13</v>
      </c>
      <c r="H27" s="68">
        <v>30</v>
      </c>
      <c r="I27" s="69">
        <v>12</v>
      </c>
      <c r="J27" s="68">
        <v>20</v>
      </c>
      <c r="K27" s="68">
        <v>8</v>
      </c>
      <c r="L27" s="68">
        <v>0</v>
      </c>
      <c r="M27" s="70">
        <v>60</v>
      </c>
      <c r="N27" s="61">
        <v>10</v>
      </c>
      <c r="O27" s="71">
        <v>5</v>
      </c>
      <c r="P27" s="23">
        <v>163</v>
      </c>
      <c r="Q27" s="22">
        <f t="shared" si="1"/>
        <v>421</v>
      </c>
    </row>
    <row r="28" spans="1:17" ht="24.95" customHeight="1" x14ac:dyDescent="0.55000000000000004">
      <c r="A28" s="16">
        <v>15</v>
      </c>
      <c r="B28" s="33" t="s">
        <v>96</v>
      </c>
      <c r="C28" s="16" t="s">
        <v>23</v>
      </c>
      <c r="D28" s="68">
        <v>195</v>
      </c>
      <c r="E28" s="68">
        <v>40</v>
      </c>
      <c r="F28" s="68">
        <v>0</v>
      </c>
      <c r="G28" s="68">
        <v>0</v>
      </c>
      <c r="H28" s="68">
        <v>100</v>
      </c>
      <c r="I28" s="69">
        <v>50</v>
      </c>
      <c r="J28" s="68">
        <v>0</v>
      </c>
      <c r="K28" s="68">
        <v>0</v>
      </c>
      <c r="L28" s="68">
        <v>0</v>
      </c>
      <c r="M28" s="70">
        <v>0</v>
      </c>
      <c r="N28" s="61">
        <v>60</v>
      </c>
      <c r="O28" s="71">
        <v>0</v>
      </c>
      <c r="P28" s="23">
        <v>15</v>
      </c>
      <c r="Q28" s="22">
        <f t="shared" si="1"/>
        <v>460</v>
      </c>
    </row>
    <row r="29" spans="1:17" ht="24.95" customHeight="1" x14ac:dyDescent="0.55000000000000004">
      <c r="A29" s="26">
        <v>16</v>
      </c>
      <c r="B29" s="27" t="s">
        <v>29</v>
      </c>
      <c r="C29" s="26" t="s">
        <v>16</v>
      </c>
      <c r="D29" s="29">
        <v>1394</v>
      </c>
      <c r="E29" s="29">
        <v>20</v>
      </c>
      <c r="F29" s="26">
        <v>49</v>
      </c>
      <c r="G29" s="26">
        <v>40</v>
      </c>
      <c r="H29" s="26">
        <v>300</v>
      </c>
      <c r="I29" s="26">
        <v>150</v>
      </c>
      <c r="J29" s="26">
        <v>50</v>
      </c>
      <c r="K29" s="26">
        <v>3</v>
      </c>
      <c r="L29" s="26">
        <v>0</v>
      </c>
      <c r="M29" s="28">
        <v>100</v>
      </c>
      <c r="N29" s="60">
        <v>30</v>
      </c>
      <c r="O29" s="30">
        <v>260</v>
      </c>
      <c r="P29" s="30">
        <v>0</v>
      </c>
      <c r="Q29" s="32">
        <f t="shared" si="1"/>
        <v>2396</v>
      </c>
    </row>
    <row r="30" spans="1:17" ht="24.95" customHeight="1" x14ac:dyDescent="0.55000000000000004">
      <c r="A30" s="16">
        <v>17</v>
      </c>
      <c r="B30" s="36" t="s">
        <v>30</v>
      </c>
      <c r="C30" s="35" t="s">
        <v>18</v>
      </c>
      <c r="D30" s="16">
        <v>13400</v>
      </c>
      <c r="E30" s="16">
        <v>1000</v>
      </c>
      <c r="F30" s="16">
        <v>800</v>
      </c>
      <c r="G30" s="16">
        <v>760</v>
      </c>
      <c r="H30" s="16">
        <v>140</v>
      </c>
      <c r="I30" s="18">
        <v>1000</v>
      </c>
      <c r="J30" s="16">
        <v>900</v>
      </c>
      <c r="K30" s="16">
        <v>290</v>
      </c>
      <c r="L30" s="16">
        <v>0</v>
      </c>
      <c r="M30" s="19">
        <v>100</v>
      </c>
      <c r="N30" s="59">
        <v>250</v>
      </c>
      <c r="O30" s="34">
        <v>800</v>
      </c>
      <c r="P30" s="23">
        <v>0</v>
      </c>
      <c r="Q30" s="22">
        <f t="shared" si="1"/>
        <v>19440</v>
      </c>
    </row>
    <row r="31" spans="1:17" ht="24.95" customHeight="1" x14ac:dyDescent="0.55000000000000004">
      <c r="A31" s="16">
        <v>18</v>
      </c>
      <c r="B31" s="36" t="s">
        <v>97</v>
      </c>
      <c r="C31" s="35" t="s">
        <v>18</v>
      </c>
      <c r="D31" s="16">
        <v>50</v>
      </c>
      <c r="E31" s="16">
        <v>0</v>
      </c>
      <c r="F31" s="16">
        <v>0</v>
      </c>
      <c r="G31" s="16">
        <v>0</v>
      </c>
      <c r="H31" s="16">
        <v>192</v>
      </c>
      <c r="I31" s="18">
        <v>0</v>
      </c>
      <c r="J31" s="16">
        <v>0</v>
      </c>
      <c r="K31" s="16">
        <v>0</v>
      </c>
      <c r="L31" s="16">
        <v>0</v>
      </c>
      <c r="M31" s="19">
        <v>0</v>
      </c>
      <c r="N31" s="20">
        <v>80</v>
      </c>
      <c r="O31" s="34">
        <v>0</v>
      </c>
      <c r="P31" s="23">
        <v>10</v>
      </c>
      <c r="Q31" s="22">
        <f t="shared" si="1"/>
        <v>332</v>
      </c>
    </row>
    <row r="32" spans="1:17" ht="24.95" customHeight="1" x14ac:dyDescent="0.55000000000000004">
      <c r="A32" s="26">
        <v>19</v>
      </c>
      <c r="B32" s="37" t="s">
        <v>61</v>
      </c>
      <c r="C32" s="26" t="s">
        <v>28</v>
      </c>
      <c r="D32" s="40"/>
      <c r="E32" s="40"/>
      <c r="F32" s="40"/>
      <c r="G32" s="40"/>
      <c r="H32" s="40"/>
      <c r="I32" s="26">
        <v>0</v>
      </c>
      <c r="J32" s="40"/>
      <c r="K32" s="40"/>
      <c r="L32" s="40"/>
      <c r="M32" s="41"/>
      <c r="N32" s="42"/>
      <c r="O32" s="43"/>
      <c r="P32" s="31">
        <v>1000</v>
      </c>
      <c r="Q32" s="22">
        <f>SUM(D32:P32)</f>
        <v>1000</v>
      </c>
    </row>
    <row r="33" spans="1:17" ht="24.95" customHeight="1" x14ac:dyDescent="0.55000000000000004">
      <c r="A33" s="26">
        <v>20</v>
      </c>
      <c r="B33" s="37" t="s">
        <v>55</v>
      </c>
      <c r="C33" s="26" t="s">
        <v>26</v>
      </c>
      <c r="D33" s="26">
        <v>6781</v>
      </c>
      <c r="E33" s="26">
        <v>0</v>
      </c>
      <c r="F33" s="26">
        <v>3790</v>
      </c>
      <c r="G33" s="26">
        <v>240</v>
      </c>
      <c r="H33" s="94">
        <v>722</v>
      </c>
      <c r="I33" s="26">
        <v>2000</v>
      </c>
      <c r="J33" s="26">
        <v>0</v>
      </c>
      <c r="K33" s="26">
        <v>1500</v>
      </c>
      <c r="L33" s="26">
        <v>0</v>
      </c>
      <c r="M33" s="28">
        <v>60</v>
      </c>
      <c r="N33" s="29">
        <v>0</v>
      </c>
      <c r="O33" s="30">
        <v>0</v>
      </c>
      <c r="P33" s="31">
        <v>1450</v>
      </c>
      <c r="Q33" s="32">
        <f t="shared" si="1"/>
        <v>16543</v>
      </c>
    </row>
    <row r="34" spans="1:17" ht="24.95" customHeight="1" x14ac:dyDescent="0.55000000000000004">
      <c r="A34" s="26">
        <v>21</v>
      </c>
      <c r="B34" s="37" t="s">
        <v>56</v>
      </c>
      <c r="C34" s="26" t="s">
        <v>26</v>
      </c>
      <c r="D34" s="40"/>
      <c r="E34" s="26">
        <v>0</v>
      </c>
      <c r="F34" s="26">
        <v>0</v>
      </c>
      <c r="G34" s="26">
        <v>4000</v>
      </c>
      <c r="H34" s="26">
        <v>0</v>
      </c>
      <c r="I34" s="40"/>
      <c r="J34" s="26">
        <v>280</v>
      </c>
      <c r="K34" s="26">
        <v>0</v>
      </c>
      <c r="L34" s="40"/>
      <c r="M34" s="41"/>
      <c r="N34" s="29">
        <v>0</v>
      </c>
      <c r="O34" s="30">
        <v>0</v>
      </c>
      <c r="P34" s="31">
        <v>8169</v>
      </c>
      <c r="Q34" s="32">
        <f>SUM(D34:P34)</f>
        <v>12449</v>
      </c>
    </row>
    <row r="35" spans="1:17" ht="24.95" customHeight="1" x14ac:dyDescent="0.55000000000000004">
      <c r="A35" s="26">
        <v>22</v>
      </c>
      <c r="B35" s="37" t="s">
        <v>57</v>
      </c>
      <c r="C35" s="26" t="s">
        <v>28</v>
      </c>
      <c r="D35" s="40"/>
      <c r="E35" s="26">
        <v>894</v>
      </c>
      <c r="F35" s="40"/>
      <c r="G35" s="40"/>
      <c r="H35" s="26">
        <v>0</v>
      </c>
      <c r="I35" s="40"/>
      <c r="J35" s="26">
        <v>0</v>
      </c>
      <c r="K35" s="26">
        <v>0</v>
      </c>
      <c r="L35" s="40"/>
      <c r="M35" s="41"/>
      <c r="N35" s="29">
        <v>91</v>
      </c>
      <c r="O35" s="43"/>
      <c r="P35" s="31">
        <v>0</v>
      </c>
      <c r="Q35" s="32">
        <f>SUM(D35:P35)</f>
        <v>985</v>
      </c>
    </row>
    <row r="36" spans="1:17" s="4" customFormat="1" ht="24.95" customHeight="1" x14ac:dyDescent="0.55000000000000004">
      <c r="A36" s="26">
        <v>23</v>
      </c>
      <c r="B36" s="37" t="s">
        <v>46</v>
      </c>
      <c r="C36" s="26" t="s">
        <v>28</v>
      </c>
      <c r="D36" s="26">
        <v>223</v>
      </c>
      <c r="E36" s="26">
        <v>0</v>
      </c>
      <c r="F36" s="40"/>
      <c r="G36" s="40"/>
      <c r="H36" s="26">
        <v>0</v>
      </c>
      <c r="I36" s="48"/>
      <c r="J36" s="26">
        <v>0</v>
      </c>
      <c r="K36" s="26">
        <v>60</v>
      </c>
      <c r="L36" s="40"/>
      <c r="M36" s="41"/>
      <c r="N36" s="42"/>
      <c r="O36" s="43"/>
      <c r="P36" s="44"/>
      <c r="Q36" s="32">
        <f t="shared" si="1"/>
        <v>283</v>
      </c>
    </row>
    <row r="37" spans="1:17" ht="24.95" customHeight="1" x14ac:dyDescent="0.55000000000000004">
      <c r="A37" s="26">
        <v>24</v>
      </c>
      <c r="B37" s="37" t="s">
        <v>27</v>
      </c>
      <c r="C37" s="26" t="s">
        <v>28</v>
      </c>
      <c r="D37" s="26">
        <v>550</v>
      </c>
      <c r="E37" s="26">
        <v>0</v>
      </c>
      <c r="F37" s="26">
        <v>120</v>
      </c>
      <c r="G37" s="58">
        <v>100</v>
      </c>
      <c r="H37" s="26">
        <v>896</v>
      </c>
      <c r="I37" s="48"/>
      <c r="J37" s="26">
        <v>0</v>
      </c>
      <c r="K37" s="26">
        <v>89</v>
      </c>
      <c r="L37" s="26">
        <v>40</v>
      </c>
      <c r="M37" s="28">
        <v>20</v>
      </c>
      <c r="N37" s="29">
        <v>0</v>
      </c>
      <c r="O37" s="30">
        <v>27</v>
      </c>
      <c r="P37" s="31">
        <v>4</v>
      </c>
      <c r="Q37" s="32">
        <f t="shared" si="1"/>
        <v>1846</v>
      </c>
    </row>
    <row r="38" spans="1:17" ht="24.95" customHeight="1" x14ac:dyDescent="0.55000000000000004">
      <c r="A38" s="26">
        <v>25</v>
      </c>
      <c r="B38" s="37" t="s">
        <v>53</v>
      </c>
      <c r="C38" s="26" t="s">
        <v>28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92</v>
      </c>
      <c r="J38" s="26">
        <v>750</v>
      </c>
      <c r="K38" s="26">
        <v>0</v>
      </c>
      <c r="L38" s="26">
        <v>0</v>
      </c>
      <c r="M38" s="28">
        <v>0</v>
      </c>
      <c r="N38" s="29">
        <v>0</v>
      </c>
      <c r="O38" s="30">
        <v>0</v>
      </c>
      <c r="P38" s="31">
        <v>0</v>
      </c>
      <c r="Q38" s="32">
        <f>SUM(D38:P38)</f>
        <v>842</v>
      </c>
    </row>
    <row r="39" spans="1:17" ht="24.95" customHeight="1" x14ac:dyDescent="0.55000000000000004">
      <c r="A39" s="26">
        <v>26</v>
      </c>
      <c r="B39" s="37" t="s">
        <v>52</v>
      </c>
      <c r="C39" s="26" t="s">
        <v>28</v>
      </c>
      <c r="D39" s="48"/>
      <c r="E39" s="48"/>
      <c r="F39" s="48"/>
      <c r="G39" s="48"/>
      <c r="H39" s="26">
        <v>1</v>
      </c>
      <c r="I39" s="26">
        <v>5</v>
      </c>
      <c r="J39" s="26">
        <v>0</v>
      </c>
      <c r="K39" s="48"/>
      <c r="L39" s="48"/>
      <c r="M39" s="49"/>
      <c r="N39" s="50"/>
      <c r="O39" s="51"/>
      <c r="P39" s="52"/>
      <c r="Q39" s="32">
        <f t="shared" si="1"/>
        <v>6</v>
      </c>
    </row>
    <row r="40" spans="1:17" ht="24.95" customHeight="1" x14ac:dyDescent="0.55000000000000004">
      <c r="A40" s="26">
        <v>27</v>
      </c>
      <c r="B40" s="37" t="s">
        <v>62</v>
      </c>
      <c r="C40" s="26" t="s">
        <v>28</v>
      </c>
      <c r="D40" s="26">
        <v>450</v>
      </c>
      <c r="E40" s="26">
        <v>4000</v>
      </c>
      <c r="F40" s="40"/>
      <c r="G40" s="40"/>
      <c r="H40" s="40"/>
      <c r="I40" s="26">
        <v>873</v>
      </c>
      <c r="J40" s="26">
        <v>0</v>
      </c>
      <c r="K40" s="26">
        <v>120</v>
      </c>
      <c r="L40" s="40"/>
      <c r="M40" s="41"/>
      <c r="N40" s="42"/>
      <c r="O40" s="30">
        <v>41</v>
      </c>
      <c r="P40" s="31">
        <v>1080</v>
      </c>
      <c r="Q40" s="32">
        <f>SUM(D40:P40)</f>
        <v>6564</v>
      </c>
    </row>
    <row r="41" spans="1:17" ht="24.95" customHeight="1" x14ac:dyDescent="0.55000000000000004">
      <c r="A41" s="26">
        <v>28</v>
      </c>
      <c r="B41" s="37" t="s">
        <v>58</v>
      </c>
      <c r="C41" s="26" t="s">
        <v>59</v>
      </c>
      <c r="D41" s="40"/>
      <c r="E41" s="40"/>
      <c r="F41" s="40"/>
      <c r="G41" s="26">
        <v>30</v>
      </c>
      <c r="H41" s="40"/>
      <c r="I41" s="40"/>
      <c r="J41" s="26">
        <v>0</v>
      </c>
      <c r="K41" s="40"/>
      <c r="L41" s="40"/>
      <c r="M41" s="41"/>
      <c r="N41" s="42"/>
      <c r="O41" s="43"/>
      <c r="P41" s="44"/>
      <c r="Q41" s="32">
        <f t="shared" ref="Q41:Q42" si="2">SUM(D41:P41)</f>
        <v>30</v>
      </c>
    </row>
    <row r="42" spans="1:17" ht="24.95" customHeight="1" x14ac:dyDescent="0.55000000000000004">
      <c r="A42" s="26">
        <v>29</v>
      </c>
      <c r="B42" s="37" t="s">
        <v>98</v>
      </c>
      <c r="C42" s="26" t="s">
        <v>99</v>
      </c>
      <c r="D42" s="26">
        <v>3</v>
      </c>
      <c r="E42" s="40"/>
      <c r="F42" s="40"/>
      <c r="G42" s="40"/>
      <c r="H42" s="40"/>
      <c r="I42" s="40"/>
      <c r="J42" s="40"/>
      <c r="K42" s="40"/>
      <c r="L42" s="40"/>
      <c r="M42" s="41"/>
      <c r="N42" s="42"/>
      <c r="O42" s="43"/>
      <c r="P42" s="44"/>
      <c r="Q42" s="32">
        <f t="shared" si="2"/>
        <v>3</v>
      </c>
    </row>
    <row r="43" spans="1:17" ht="24.95" customHeight="1" x14ac:dyDescent="0.55000000000000004">
      <c r="A43" s="16">
        <v>30</v>
      </c>
      <c r="B43" s="38" t="s">
        <v>41</v>
      </c>
      <c r="C43" s="39" t="s">
        <v>26</v>
      </c>
      <c r="D43" s="39">
        <v>0</v>
      </c>
      <c r="E43" s="18">
        <v>2</v>
      </c>
      <c r="F43" s="16">
        <v>0</v>
      </c>
      <c r="G43" s="18">
        <v>0</v>
      </c>
      <c r="H43" s="16">
        <v>30</v>
      </c>
      <c r="I43" s="18">
        <v>10</v>
      </c>
      <c r="J43" s="16">
        <v>10</v>
      </c>
      <c r="K43" s="16">
        <v>10</v>
      </c>
      <c r="L43" s="16">
        <v>0</v>
      </c>
      <c r="M43" s="19">
        <v>2</v>
      </c>
      <c r="N43" s="20">
        <v>0</v>
      </c>
      <c r="O43" s="34">
        <v>0</v>
      </c>
      <c r="P43" s="23">
        <v>130</v>
      </c>
      <c r="Q43" s="22">
        <f t="shared" si="1"/>
        <v>194</v>
      </c>
    </row>
    <row r="44" spans="1:17" ht="24.95" customHeight="1" x14ac:dyDescent="0.55000000000000004">
      <c r="A44" s="16">
        <v>31</v>
      </c>
      <c r="B44" s="47" t="s">
        <v>51</v>
      </c>
      <c r="C44" s="46" t="s">
        <v>26</v>
      </c>
      <c r="D44" s="53">
        <v>10</v>
      </c>
      <c r="E44" s="18">
        <v>9</v>
      </c>
      <c r="F44" s="40"/>
      <c r="G44" s="40"/>
      <c r="H44" s="18">
        <v>17</v>
      </c>
      <c r="I44" s="18">
        <v>0</v>
      </c>
      <c r="J44" s="40"/>
      <c r="K44" s="40"/>
      <c r="L44" s="40"/>
      <c r="M44" s="41"/>
      <c r="N44" s="20">
        <v>50</v>
      </c>
      <c r="O44" s="55">
        <v>2</v>
      </c>
      <c r="P44" s="56">
        <v>0</v>
      </c>
      <c r="Q44" s="22">
        <f t="shared" si="1"/>
        <v>88</v>
      </c>
    </row>
    <row r="45" spans="1:17" ht="24.95" customHeight="1" x14ac:dyDescent="0.55000000000000004">
      <c r="A45" s="16">
        <v>32</v>
      </c>
      <c r="B45" s="38" t="s">
        <v>42</v>
      </c>
      <c r="C45" s="39" t="s">
        <v>45</v>
      </c>
      <c r="D45" s="16">
        <v>22</v>
      </c>
      <c r="E45" s="18">
        <v>7</v>
      </c>
      <c r="F45" s="16">
        <v>50</v>
      </c>
      <c r="G45" s="18">
        <v>20</v>
      </c>
      <c r="H45" s="16">
        <v>30</v>
      </c>
      <c r="I45" s="18">
        <v>8</v>
      </c>
      <c r="J45" s="16">
        <v>50</v>
      </c>
      <c r="K45" s="16">
        <v>25</v>
      </c>
      <c r="L45" s="16">
        <v>0</v>
      </c>
      <c r="M45" s="19">
        <v>10</v>
      </c>
      <c r="N45" s="20">
        <v>10</v>
      </c>
      <c r="O45" s="34">
        <v>300</v>
      </c>
      <c r="P45" s="23">
        <v>0</v>
      </c>
      <c r="Q45" s="22">
        <f t="shared" si="1"/>
        <v>532</v>
      </c>
    </row>
    <row r="46" spans="1:17" ht="24.95" customHeight="1" x14ac:dyDescent="0.55000000000000004">
      <c r="A46" s="16">
        <v>33</v>
      </c>
      <c r="B46" s="38" t="s">
        <v>64</v>
      </c>
      <c r="C46" s="39" t="s">
        <v>45</v>
      </c>
      <c r="D46" s="16">
        <v>31</v>
      </c>
      <c r="E46" s="18">
        <v>2</v>
      </c>
      <c r="F46" s="16">
        <v>0</v>
      </c>
      <c r="G46" s="18">
        <v>20</v>
      </c>
      <c r="H46" s="16">
        <v>20</v>
      </c>
      <c r="I46" s="18">
        <v>7</v>
      </c>
      <c r="J46" s="16">
        <v>50</v>
      </c>
      <c r="K46" s="16">
        <v>0</v>
      </c>
      <c r="L46" s="16">
        <v>0</v>
      </c>
      <c r="M46" s="19">
        <v>0</v>
      </c>
      <c r="N46" s="20">
        <v>50</v>
      </c>
      <c r="O46" s="34">
        <v>0</v>
      </c>
      <c r="P46" s="23">
        <v>0</v>
      </c>
      <c r="Q46" s="22">
        <f t="shared" si="1"/>
        <v>180</v>
      </c>
    </row>
    <row r="47" spans="1:17" x14ac:dyDescent="0.55000000000000004">
      <c r="C47" s="3" t="s">
        <v>113</v>
      </c>
      <c r="D47" s="161">
        <v>43899</v>
      </c>
      <c r="E47" s="162">
        <v>43897</v>
      </c>
      <c r="F47" s="161">
        <v>43901</v>
      </c>
      <c r="G47" s="162">
        <v>43897</v>
      </c>
      <c r="H47" s="161">
        <v>43900</v>
      </c>
      <c r="I47" s="161">
        <v>43900</v>
      </c>
      <c r="J47" s="162">
        <v>43897</v>
      </c>
      <c r="K47" s="162">
        <v>43897</v>
      </c>
      <c r="L47" s="162" t="s">
        <v>110</v>
      </c>
      <c r="M47" s="162">
        <v>43897</v>
      </c>
      <c r="N47" s="161">
        <v>43900</v>
      </c>
      <c r="O47" s="161">
        <v>43900</v>
      </c>
      <c r="P47" s="161">
        <v>43900</v>
      </c>
    </row>
  </sheetData>
  <mergeCells count="1">
    <mergeCell ref="A1:Q1"/>
  </mergeCells>
  <pageMargins left="1.1811023622047245" right="0.23622047244094491" top="0.74803149606299213" bottom="0.98425196850393704" header="0.31496062992125984" footer="0.31496062992125984"/>
  <pageSetup paperSize="66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sqref="A1:N1"/>
    </sheetView>
  </sheetViews>
  <sheetFormatPr defaultRowHeight="17.25" x14ac:dyDescent="0.4"/>
  <cols>
    <col min="1" max="10" width="9.125" style="77" customWidth="1"/>
    <col min="11" max="50" width="12.625" style="77" customWidth="1"/>
    <col min="51" max="16384" width="9" style="77"/>
  </cols>
  <sheetData>
    <row r="1" spans="1:50" ht="30" customHeight="1" x14ac:dyDescent="0.4">
      <c r="A1" s="144" t="s">
        <v>102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50" ht="30" customHeight="1" x14ac:dyDescent="0.4">
      <c r="A2" s="144" t="s">
        <v>114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50" ht="30" customHeight="1" x14ac:dyDescent="0.4">
      <c r="A3" s="146" t="s">
        <v>0</v>
      </c>
      <c r="B3" s="148" t="s">
        <v>67</v>
      </c>
      <c r="C3" s="149"/>
      <c r="D3" s="149"/>
      <c r="E3" s="149"/>
      <c r="F3" s="149"/>
      <c r="G3" s="149"/>
      <c r="H3" s="134"/>
      <c r="I3" s="133" t="s">
        <v>68</v>
      </c>
      <c r="J3" s="134"/>
      <c r="K3" s="137" t="s">
        <v>40</v>
      </c>
      <c r="L3" s="138"/>
      <c r="M3" s="138"/>
      <c r="N3" s="139"/>
      <c r="O3" s="137" t="s">
        <v>83</v>
      </c>
      <c r="P3" s="138"/>
      <c r="Q3" s="138"/>
      <c r="R3" s="139"/>
      <c r="S3" s="137" t="s">
        <v>84</v>
      </c>
      <c r="T3" s="138"/>
      <c r="U3" s="138"/>
      <c r="V3" s="139"/>
      <c r="W3" s="137" t="s">
        <v>85</v>
      </c>
      <c r="X3" s="138"/>
      <c r="Y3" s="138"/>
      <c r="Z3" s="139"/>
      <c r="AA3" s="137" t="s">
        <v>86</v>
      </c>
      <c r="AB3" s="138"/>
      <c r="AC3" s="138"/>
      <c r="AD3" s="139"/>
      <c r="AE3" s="137" t="s">
        <v>87</v>
      </c>
      <c r="AF3" s="138"/>
      <c r="AG3" s="138"/>
      <c r="AH3" s="139"/>
      <c r="AI3" s="137" t="s">
        <v>88</v>
      </c>
      <c r="AJ3" s="138"/>
      <c r="AK3" s="138"/>
      <c r="AL3" s="139"/>
      <c r="AM3" s="137" t="s">
        <v>89</v>
      </c>
      <c r="AN3" s="138"/>
      <c r="AO3" s="138"/>
      <c r="AP3" s="139"/>
      <c r="AQ3" s="137" t="s">
        <v>90</v>
      </c>
      <c r="AR3" s="138"/>
      <c r="AS3" s="138"/>
      <c r="AT3" s="139"/>
      <c r="AU3" s="137" t="s">
        <v>50</v>
      </c>
      <c r="AV3" s="138"/>
      <c r="AW3" s="138"/>
      <c r="AX3" s="139"/>
    </row>
    <row r="4" spans="1:50" ht="30" customHeight="1" x14ac:dyDescent="0.4">
      <c r="A4" s="147"/>
      <c r="B4" s="135"/>
      <c r="C4" s="150"/>
      <c r="D4" s="150"/>
      <c r="E4" s="150"/>
      <c r="F4" s="150"/>
      <c r="G4" s="150"/>
      <c r="H4" s="136"/>
      <c r="I4" s="135"/>
      <c r="J4" s="136"/>
      <c r="K4" s="87" t="s">
        <v>69</v>
      </c>
      <c r="L4" s="84" t="s">
        <v>82</v>
      </c>
      <c r="M4" s="89" t="s">
        <v>101</v>
      </c>
      <c r="N4" s="80" t="s">
        <v>70</v>
      </c>
      <c r="O4" s="87" t="s">
        <v>69</v>
      </c>
      <c r="P4" s="84" t="s">
        <v>82</v>
      </c>
      <c r="Q4" s="89" t="s">
        <v>101</v>
      </c>
      <c r="R4" s="80" t="s">
        <v>70</v>
      </c>
      <c r="S4" s="87" t="s">
        <v>69</v>
      </c>
      <c r="T4" s="84" t="s">
        <v>82</v>
      </c>
      <c r="U4" s="89" t="s">
        <v>101</v>
      </c>
      <c r="V4" s="80" t="s">
        <v>70</v>
      </c>
      <c r="W4" s="87" t="s">
        <v>69</v>
      </c>
      <c r="X4" s="84" t="s">
        <v>82</v>
      </c>
      <c r="Y4" s="89" t="s">
        <v>101</v>
      </c>
      <c r="Z4" s="80" t="s">
        <v>70</v>
      </c>
      <c r="AA4" s="87" t="s">
        <v>69</v>
      </c>
      <c r="AB4" s="84" t="s">
        <v>82</v>
      </c>
      <c r="AC4" s="89" t="s">
        <v>101</v>
      </c>
      <c r="AD4" s="80" t="s">
        <v>70</v>
      </c>
      <c r="AE4" s="87" t="s">
        <v>69</v>
      </c>
      <c r="AF4" s="84" t="s">
        <v>82</v>
      </c>
      <c r="AG4" s="89" t="s">
        <v>101</v>
      </c>
      <c r="AH4" s="80" t="s">
        <v>70</v>
      </c>
      <c r="AI4" s="87" t="s">
        <v>69</v>
      </c>
      <c r="AJ4" s="84" t="s">
        <v>82</v>
      </c>
      <c r="AK4" s="89" t="s">
        <v>101</v>
      </c>
      <c r="AL4" s="80" t="s">
        <v>70</v>
      </c>
      <c r="AM4" s="87" t="s">
        <v>69</v>
      </c>
      <c r="AN4" s="84" t="s">
        <v>82</v>
      </c>
      <c r="AO4" s="89" t="s">
        <v>101</v>
      </c>
      <c r="AP4" s="80" t="s">
        <v>70</v>
      </c>
      <c r="AQ4" s="87" t="s">
        <v>69</v>
      </c>
      <c r="AR4" s="84" t="s">
        <v>82</v>
      </c>
      <c r="AS4" s="89" t="s">
        <v>101</v>
      </c>
      <c r="AT4" s="80" t="s">
        <v>70</v>
      </c>
      <c r="AU4" s="87" t="s">
        <v>69</v>
      </c>
      <c r="AV4" s="84" t="s">
        <v>82</v>
      </c>
      <c r="AW4" s="89" t="s">
        <v>101</v>
      </c>
      <c r="AX4" s="80" t="s">
        <v>70</v>
      </c>
    </row>
    <row r="5" spans="1:50" ht="30" customHeight="1" x14ac:dyDescent="0.4">
      <c r="A5" s="156" t="s">
        <v>3</v>
      </c>
      <c r="B5" s="157"/>
      <c r="C5" s="157"/>
      <c r="D5" s="157"/>
      <c r="E5" s="157"/>
      <c r="F5" s="157"/>
      <c r="G5" s="157"/>
      <c r="H5" s="157"/>
      <c r="I5" s="157"/>
      <c r="J5" s="157"/>
      <c r="K5" s="85"/>
      <c r="L5" s="85"/>
      <c r="M5" s="85"/>
      <c r="N5" s="86"/>
    </row>
    <row r="6" spans="1:50" ht="30" customHeight="1" x14ac:dyDescent="0.4">
      <c r="A6" s="81">
        <v>1</v>
      </c>
      <c r="B6" s="140" t="s">
        <v>5</v>
      </c>
      <c r="C6" s="141"/>
      <c r="D6" s="141"/>
      <c r="E6" s="141"/>
      <c r="F6" s="141"/>
      <c r="G6" s="141"/>
      <c r="H6" s="142"/>
      <c r="I6" s="143" t="s">
        <v>12</v>
      </c>
      <c r="J6" s="142"/>
      <c r="K6" s="88">
        <f>'ทรัพยากร '!P4</f>
        <v>470</v>
      </c>
      <c r="L6" s="82"/>
      <c r="M6" s="90" t="e">
        <f>K6/L6</f>
        <v>#DIV/0!</v>
      </c>
      <c r="N6" s="82"/>
      <c r="O6" s="88">
        <f>'ทรัพยากร '!D4</f>
        <v>9250</v>
      </c>
      <c r="P6" s="82"/>
      <c r="Q6" s="90" t="e">
        <f>O6/P6</f>
        <v>#DIV/0!</v>
      </c>
      <c r="R6" s="82"/>
      <c r="S6" s="88">
        <f>'ทรัพยากร '!E4</f>
        <v>3000</v>
      </c>
      <c r="T6" s="82"/>
      <c r="U6" s="90" t="e">
        <f>S6/T6</f>
        <v>#DIV/0!</v>
      </c>
      <c r="V6" s="82"/>
      <c r="W6" s="88">
        <f>'ทรัพยากร '!F4</f>
        <v>1750</v>
      </c>
      <c r="X6" s="82"/>
      <c r="Y6" s="90" t="e">
        <f>W6/X6</f>
        <v>#DIV/0!</v>
      </c>
      <c r="Z6" s="82"/>
      <c r="AA6" s="88">
        <f>'ทรัพยากร '!G4</f>
        <v>520</v>
      </c>
      <c r="AB6" s="82"/>
      <c r="AC6" s="90" t="e">
        <f>AA6/AB6</f>
        <v>#DIV/0!</v>
      </c>
      <c r="AD6" s="82"/>
      <c r="AE6" s="88">
        <f>'ทรัพยากร '!H4</f>
        <v>3250</v>
      </c>
      <c r="AF6" s="82"/>
      <c r="AG6" s="90" t="e">
        <f>AE6/AF6</f>
        <v>#DIV/0!</v>
      </c>
      <c r="AH6" s="82"/>
      <c r="AI6" s="88">
        <f>'ทรัพยากร '!I4</f>
        <v>2500</v>
      </c>
      <c r="AJ6" s="82"/>
      <c r="AK6" s="90" t="e">
        <f>AI6/AJ6</f>
        <v>#DIV/0!</v>
      </c>
      <c r="AL6" s="82"/>
      <c r="AM6" s="88">
        <f>'ทรัพยากร '!J4</f>
        <v>3000</v>
      </c>
      <c r="AN6" s="82"/>
      <c r="AO6" s="90" t="e">
        <f>AM6/AN6</f>
        <v>#DIV/0!</v>
      </c>
      <c r="AP6" s="82"/>
      <c r="AQ6" s="88">
        <f>'ทรัพยากร '!K4</f>
        <v>750</v>
      </c>
      <c r="AR6" s="82"/>
      <c r="AS6" s="90" t="e">
        <f>AQ6/AR6</f>
        <v>#DIV/0!</v>
      </c>
      <c r="AT6" s="82"/>
      <c r="AU6" s="88">
        <f>K6+O6+S6+W6+AA6+AE6+AI6+AM6+AQ6</f>
        <v>24490</v>
      </c>
      <c r="AV6" s="82">
        <f>L6+P6+T6+X6+AB6+AF6+AJ6+AN6+AR6</f>
        <v>0</v>
      </c>
      <c r="AW6" s="90" t="e">
        <f>AU6/AV6</f>
        <v>#DIV/0!</v>
      </c>
      <c r="AX6" s="82"/>
    </row>
    <row r="7" spans="1:50" ht="30" customHeight="1" x14ac:dyDescent="0.4">
      <c r="A7" s="81">
        <v>2</v>
      </c>
      <c r="B7" s="140" t="s">
        <v>71</v>
      </c>
      <c r="C7" s="141"/>
      <c r="D7" s="141"/>
      <c r="E7" s="141"/>
      <c r="F7" s="141"/>
      <c r="G7" s="141"/>
      <c r="H7" s="142"/>
      <c r="I7" s="143" t="s">
        <v>12</v>
      </c>
      <c r="J7" s="142"/>
      <c r="K7" s="88">
        <f>'ทรัพยากร '!P5</f>
        <v>0</v>
      </c>
      <c r="L7" s="82"/>
      <c r="M7" s="90" t="e">
        <f t="shared" ref="M7:M12" si="0">K7/L7</f>
        <v>#DIV/0!</v>
      </c>
      <c r="N7" s="82"/>
      <c r="O7" s="88">
        <f>'ทรัพยากร '!D5</f>
        <v>1240</v>
      </c>
      <c r="P7" s="82"/>
      <c r="Q7" s="90" t="e">
        <f t="shared" ref="Q7:Q12" si="1">O7/P7</f>
        <v>#DIV/0!</v>
      </c>
      <c r="R7" s="82"/>
      <c r="S7" s="88">
        <f>'ทรัพยากร '!E5</f>
        <v>0</v>
      </c>
      <c r="T7" s="82"/>
      <c r="U7" s="90" t="e">
        <f t="shared" ref="U7:U12" si="2">S7/T7</f>
        <v>#DIV/0!</v>
      </c>
      <c r="V7" s="82"/>
      <c r="W7" s="88">
        <f>'ทรัพยากร '!F5</f>
        <v>0</v>
      </c>
      <c r="X7" s="82"/>
      <c r="Y7" s="90" t="e">
        <f t="shared" ref="Y7:Y12" si="3">W7/X7</f>
        <v>#DIV/0!</v>
      </c>
      <c r="Z7" s="82"/>
      <c r="AA7" s="88">
        <f>'ทรัพยากร '!G5</f>
        <v>240</v>
      </c>
      <c r="AB7" s="82"/>
      <c r="AC7" s="90" t="e">
        <f t="shared" ref="AC7:AC12" si="4">AA7/AB7</f>
        <v>#DIV/0!</v>
      </c>
      <c r="AD7" s="82"/>
      <c r="AE7" s="88">
        <f>'ทรัพยากร '!H5</f>
        <v>0</v>
      </c>
      <c r="AF7" s="82"/>
      <c r="AG7" s="90" t="e">
        <f t="shared" ref="AG7:AG12" si="5">AE7/AF7</f>
        <v>#DIV/0!</v>
      </c>
      <c r="AH7" s="82"/>
      <c r="AI7" s="88">
        <f>'ทรัพยากร '!I5</f>
        <v>380</v>
      </c>
      <c r="AJ7" s="82"/>
      <c r="AK7" s="90" t="e">
        <f t="shared" ref="AK7:AK12" si="6">AI7/AJ7</f>
        <v>#DIV/0!</v>
      </c>
      <c r="AL7" s="82"/>
      <c r="AM7" s="88">
        <f>'ทรัพยากร '!J5</f>
        <v>300</v>
      </c>
      <c r="AN7" s="82"/>
      <c r="AO7" s="90" t="e">
        <f t="shared" ref="AO7:AO12" si="7">AM7/AN7</f>
        <v>#DIV/0!</v>
      </c>
      <c r="AP7" s="82"/>
      <c r="AQ7" s="88">
        <f>'ทรัพยากร '!K5</f>
        <v>340</v>
      </c>
      <c r="AR7" s="82"/>
      <c r="AS7" s="90" t="e">
        <f t="shared" ref="AS7:AS12" si="8">AQ7/AR7</f>
        <v>#DIV/0!</v>
      </c>
      <c r="AT7" s="82"/>
      <c r="AU7" s="88">
        <f t="shared" ref="AU7:AU12" si="9">K7+O7+S7+W7+AA7+AE7+AI7+AM7+AQ7</f>
        <v>2500</v>
      </c>
      <c r="AV7" s="82">
        <f t="shared" ref="AV7:AV12" si="10">L7+P7+T7+X7+AB7+AF7+AJ7+AN7+AR7</f>
        <v>0</v>
      </c>
      <c r="AW7" s="90" t="e">
        <f t="shared" ref="AW7:AW12" si="11">AU7/AV7</f>
        <v>#DIV/0!</v>
      </c>
      <c r="AX7" s="82"/>
    </row>
    <row r="8" spans="1:50" ht="30" customHeight="1" x14ac:dyDescent="0.4">
      <c r="A8" s="81">
        <v>3</v>
      </c>
      <c r="B8" s="140" t="s">
        <v>7</v>
      </c>
      <c r="C8" s="141"/>
      <c r="D8" s="141"/>
      <c r="E8" s="141"/>
      <c r="F8" s="141"/>
      <c r="G8" s="141"/>
      <c r="H8" s="142"/>
      <c r="I8" s="143" t="s">
        <v>12</v>
      </c>
      <c r="J8" s="142"/>
      <c r="K8" s="88">
        <f>'ทรัพยากร '!P6</f>
        <v>0</v>
      </c>
      <c r="L8" s="82"/>
      <c r="M8" s="90" t="e">
        <f t="shared" si="0"/>
        <v>#DIV/0!</v>
      </c>
      <c r="N8" s="82"/>
      <c r="O8" s="88">
        <f>'ทรัพยากร '!D6</f>
        <v>4770</v>
      </c>
      <c r="P8" s="82"/>
      <c r="Q8" s="90" t="e">
        <f t="shared" si="1"/>
        <v>#DIV/0!</v>
      </c>
      <c r="R8" s="82"/>
      <c r="S8" s="88">
        <f>'ทรัพยากร '!E6</f>
        <v>4700</v>
      </c>
      <c r="T8" s="82"/>
      <c r="U8" s="90" t="e">
        <f t="shared" si="2"/>
        <v>#DIV/0!</v>
      </c>
      <c r="V8" s="82"/>
      <c r="W8" s="88">
        <f>'ทรัพยากร '!F6</f>
        <v>480</v>
      </c>
      <c r="X8" s="82"/>
      <c r="Y8" s="90" t="e">
        <f t="shared" si="3"/>
        <v>#DIV/0!</v>
      </c>
      <c r="Z8" s="82"/>
      <c r="AA8" s="88">
        <f>'ทรัพยากร '!G6</f>
        <v>840</v>
      </c>
      <c r="AB8" s="82"/>
      <c r="AC8" s="90" t="e">
        <f t="shared" si="4"/>
        <v>#DIV/0!</v>
      </c>
      <c r="AD8" s="82"/>
      <c r="AE8" s="88">
        <f>'ทรัพยากร '!H6</f>
        <v>1470</v>
      </c>
      <c r="AF8" s="82"/>
      <c r="AG8" s="90" t="e">
        <f t="shared" si="5"/>
        <v>#DIV/0!</v>
      </c>
      <c r="AH8" s="82"/>
      <c r="AI8" s="88">
        <f>'ทรัพยากร '!I6</f>
        <v>520</v>
      </c>
      <c r="AJ8" s="82"/>
      <c r="AK8" s="90" t="e">
        <f t="shared" si="6"/>
        <v>#DIV/0!</v>
      </c>
      <c r="AL8" s="82"/>
      <c r="AM8" s="88">
        <f>'ทรัพยากร '!J6</f>
        <v>900</v>
      </c>
      <c r="AN8" s="82"/>
      <c r="AO8" s="90" t="e">
        <f t="shared" si="7"/>
        <v>#DIV/0!</v>
      </c>
      <c r="AP8" s="82"/>
      <c r="AQ8" s="88">
        <f>'ทรัพยากร '!K6</f>
        <v>270</v>
      </c>
      <c r="AR8" s="82"/>
      <c r="AS8" s="90" t="e">
        <f t="shared" si="8"/>
        <v>#DIV/0!</v>
      </c>
      <c r="AT8" s="82"/>
      <c r="AU8" s="88">
        <f t="shared" si="9"/>
        <v>13950</v>
      </c>
      <c r="AV8" s="82">
        <f t="shared" si="10"/>
        <v>0</v>
      </c>
      <c r="AW8" s="90" t="e">
        <f t="shared" si="11"/>
        <v>#DIV/0!</v>
      </c>
      <c r="AX8" s="82"/>
    </row>
    <row r="9" spans="1:50" ht="30" customHeight="1" x14ac:dyDescent="0.4">
      <c r="A9" s="81">
        <v>4</v>
      </c>
      <c r="B9" s="140" t="s">
        <v>8</v>
      </c>
      <c r="C9" s="141"/>
      <c r="D9" s="141"/>
      <c r="E9" s="141"/>
      <c r="F9" s="141"/>
      <c r="G9" s="141"/>
      <c r="H9" s="142"/>
      <c r="I9" s="143" t="s">
        <v>13</v>
      </c>
      <c r="J9" s="142"/>
      <c r="K9" s="88">
        <f>'ทรัพยากร '!P7</f>
        <v>0</v>
      </c>
      <c r="L9" s="82"/>
      <c r="M9" s="90" t="e">
        <f t="shared" si="0"/>
        <v>#DIV/0!</v>
      </c>
      <c r="N9" s="82"/>
      <c r="O9" s="88">
        <f>'ทรัพยากร '!D7</f>
        <v>0</v>
      </c>
      <c r="P9" s="82"/>
      <c r="Q9" s="90" t="e">
        <f t="shared" si="1"/>
        <v>#DIV/0!</v>
      </c>
      <c r="R9" s="82"/>
      <c r="S9" s="88">
        <f>'ทรัพยากร '!E7</f>
        <v>0</v>
      </c>
      <c r="T9" s="82"/>
      <c r="U9" s="90" t="e">
        <f t="shared" si="2"/>
        <v>#DIV/0!</v>
      </c>
      <c r="V9" s="82"/>
      <c r="W9" s="88">
        <f>'ทรัพยากร '!F7</f>
        <v>0</v>
      </c>
      <c r="X9" s="82"/>
      <c r="Y9" s="90" t="e">
        <f t="shared" si="3"/>
        <v>#DIV/0!</v>
      </c>
      <c r="Z9" s="82"/>
      <c r="AA9" s="88">
        <f>'ทรัพยากร '!G7</f>
        <v>0</v>
      </c>
      <c r="AB9" s="82"/>
      <c r="AC9" s="90" t="e">
        <f t="shared" si="4"/>
        <v>#DIV/0!</v>
      </c>
      <c r="AD9" s="82"/>
      <c r="AE9" s="88">
        <f>'ทรัพยากร '!H7</f>
        <v>0</v>
      </c>
      <c r="AF9" s="82"/>
      <c r="AG9" s="90" t="e">
        <f t="shared" si="5"/>
        <v>#DIV/0!</v>
      </c>
      <c r="AH9" s="82"/>
      <c r="AI9" s="88">
        <f>'ทรัพยากร '!I7</f>
        <v>0</v>
      </c>
      <c r="AJ9" s="82"/>
      <c r="AK9" s="90" t="e">
        <f t="shared" si="6"/>
        <v>#DIV/0!</v>
      </c>
      <c r="AL9" s="82"/>
      <c r="AM9" s="88">
        <f>'ทรัพยากร '!J7</f>
        <v>0</v>
      </c>
      <c r="AN9" s="82"/>
      <c r="AO9" s="90" t="e">
        <f t="shared" si="7"/>
        <v>#DIV/0!</v>
      </c>
      <c r="AP9" s="82"/>
      <c r="AQ9" s="88">
        <f>'ทรัพยากร '!K7</f>
        <v>0</v>
      </c>
      <c r="AR9" s="82"/>
      <c r="AS9" s="90" t="e">
        <f t="shared" si="8"/>
        <v>#DIV/0!</v>
      </c>
      <c r="AT9" s="82"/>
      <c r="AU9" s="88">
        <f t="shared" si="9"/>
        <v>0</v>
      </c>
      <c r="AV9" s="82">
        <f t="shared" si="10"/>
        <v>0</v>
      </c>
      <c r="AW9" s="90" t="e">
        <f t="shared" si="11"/>
        <v>#DIV/0!</v>
      </c>
      <c r="AX9" s="82"/>
    </row>
    <row r="10" spans="1:50" ht="30" customHeight="1" x14ac:dyDescent="0.4">
      <c r="A10" s="81">
        <v>5</v>
      </c>
      <c r="B10" s="140" t="s">
        <v>72</v>
      </c>
      <c r="C10" s="141"/>
      <c r="D10" s="141"/>
      <c r="E10" s="141"/>
      <c r="F10" s="141"/>
      <c r="G10" s="141"/>
      <c r="H10" s="142"/>
      <c r="I10" s="143" t="s">
        <v>14</v>
      </c>
      <c r="J10" s="142"/>
      <c r="K10" s="88">
        <f>'ทรัพยากร '!P8</f>
        <v>0</v>
      </c>
      <c r="L10" s="82"/>
      <c r="M10" s="90" t="e">
        <f t="shared" si="0"/>
        <v>#DIV/0!</v>
      </c>
      <c r="N10" s="82"/>
      <c r="O10" s="88">
        <f>'ทรัพยากร '!D8</f>
        <v>0</v>
      </c>
      <c r="P10" s="82"/>
      <c r="Q10" s="90" t="e">
        <f t="shared" si="1"/>
        <v>#DIV/0!</v>
      </c>
      <c r="R10" s="82"/>
      <c r="S10" s="88">
        <f>'ทรัพยากร '!E8</f>
        <v>0</v>
      </c>
      <c r="T10" s="82"/>
      <c r="U10" s="90" t="e">
        <f t="shared" si="2"/>
        <v>#DIV/0!</v>
      </c>
      <c r="V10" s="82"/>
      <c r="W10" s="88">
        <f>'ทรัพยากร '!F8</f>
        <v>0</v>
      </c>
      <c r="X10" s="82"/>
      <c r="Y10" s="90" t="e">
        <f t="shared" si="3"/>
        <v>#DIV/0!</v>
      </c>
      <c r="Z10" s="82"/>
      <c r="AA10" s="88">
        <f>'ทรัพยากร '!G8</f>
        <v>0</v>
      </c>
      <c r="AB10" s="82"/>
      <c r="AC10" s="90" t="e">
        <f t="shared" si="4"/>
        <v>#DIV/0!</v>
      </c>
      <c r="AD10" s="82"/>
      <c r="AE10" s="88">
        <f>'ทรัพยากร '!H8</f>
        <v>0</v>
      </c>
      <c r="AF10" s="82"/>
      <c r="AG10" s="90" t="e">
        <f t="shared" si="5"/>
        <v>#DIV/0!</v>
      </c>
      <c r="AH10" s="82"/>
      <c r="AI10" s="88">
        <f>'ทรัพยากร '!I8</f>
        <v>0</v>
      </c>
      <c r="AJ10" s="82"/>
      <c r="AK10" s="90" t="e">
        <f t="shared" si="6"/>
        <v>#DIV/0!</v>
      </c>
      <c r="AL10" s="82"/>
      <c r="AM10" s="88">
        <f>'ทรัพยากร '!J8</f>
        <v>0</v>
      </c>
      <c r="AN10" s="82"/>
      <c r="AO10" s="90" t="e">
        <f t="shared" si="7"/>
        <v>#DIV/0!</v>
      </c>
      <c r="AP10" s="82"/>
      <c r="AQ10" s="88">
        <f>'ทรัพยากร '!K8</f>
        <v>0</v>
      </c>
      <c r="AR10" s="82"/>
      <c r="AS10" s="90" t="e">
        <f t="shared" si="8"/>
        <v>#DIV/0!</v>
      </c>
      <c r="AT10" s="82"/>
      <c r="AU10" s="88">
        <f t="shared" si="9"/>
        <v>0</v>
      </c>
      <c r="AV10" s="82">
        <f t="shared" si="10"/>
        <v>0</v>
      </c>
      <c r="AW10" s="90" t="e">
        <f t="shared" si="11"/>
        <v>#DIV/0!</v>
      </c>
      <c r="AX10" s="82"/>
    </row>
    <row r="11" spans="1:50" ht="30" customHeight="1" x14ac:dyDescent="0.4">
      <c r="A11" s="81">
        <v>6</v>
      </c>
      <c r="B11" s="140" t="s">
        <v>10</v>
      </c>
      <c r="C11" s="141"/>
      <c r="D11" s="141"/>
      <c r="E11" s="141"/>
      <c r="F11" s="141"/>
      <c r="G11" s="141"/>
      <c r="H11" s="142"/>
      <c r="I11" s="143" t="s">
        <v>15</v>
      </c>
      <c r="J11" s="142"/>
      <c r="K11" s="88">
        <f>'ทรัพยากร '!P9</f>
        <v>0</v>
      </c>
      <c r="L11" s="82"/>
      <c r="M11" s="90" t="e">
        <f t="shared" si="0"/>
        <v>#DIV/0!</v>
      </c>
      <c r="N11" s="82"/>
      <c r="O11" s="88">
        <f>'ทรัพยากร '!D9</f>
        <v>0</v>
      </c>
      <c r="P11" s="82"/>
      <c r="Q11" s="90" t="e">
        <f t="shared" si="1"/>
        <v>#DIV/0!</v>
      </c>
      <c r="R11" s="82"/>
      <c r="S11" s="88">
        <f>'ทรัพยากร '!E9</f>
        <v>0</v>
      </c>
      <c r="T11" s="82"/>
      <c r="U11" s="90" t="e">
        <f t="shared" si="2"/>
        <v>#DIV/0!</v>
      </c>
      <c r="V11" s="82"/>
      <c r="W11" s="88">
        <f>'ทรัพยากร '!F9</f>
        <v>0</v>
      </c>
      <c r="X11" s="82"/>
      <c r="Y11" s="90" t="e">
        <f t="shared" si="3"/>
        <v>#DIV/0!</v>
      </c>
      <c r="Z11" s="82"/>
      <c r="AA11" s="88">
        <f>'ทรัพยากร '!G9</f>
        <v>0</v>
      </c>
      <c r="AB11" s="82"/>
      <c r="AC11" s="90" t="e">
        <f t="shared" si="4"/>
        <v>#DIV/0!</v>
      </c>
      <c r="AD11" s="82"/>
      <c r="AE11" s="88">
        <f>'ทรัพยากร '!H9</f>
        <v>0</v>
      </c>
      <c r="AF11" s="82"/>
      <c r="AG11" s="90" t="e">
        <f t="shared" si="5"/>
        <v>#DIV/0!</v>
      </c>
      <c r="AH11" s="82"/>
      <c r="AI11" s="88">
        <f>'ทรัพยากร '!I9</f>
        <v>0</v>
      </c>
      <c r="AJ11" s="82"/>
      <c r="AK11" s="90" t="e">
        <f t="shared" si="6"/>
        <v>#DIV/0!</v>
      </c>
      <c r="AL11" s="82"/>
      <c r="AM11" s="88">
        <f>'ทรัพยากร '!J9</f>
        <v>0</v>
      </c>
      <c r="AN11" s="82"/>
      <c r="AO11" s="90" t="e">
        <f t="shared" si="7"/>
        <v>#DIV/0!</v>
      </c>
      <c r="AP11" s="82"/>
      <c r="AQ11" s="88">
        <f>'ทรัพยากร '!K9</f>
        <v>0</v>
      </c>
      <c r="AR11" s="82"/>
      <c r="AS11" s="90" t="e">
        <f t="shared" si="8"/>
        <v>#DIV/0!</v>
      </c>
      <c r="AT11" s="82"/>
      <c r="AU11" s="88">
        <f t="shared" si="9"/>
        <v>0</v>
      </c>
      <c r="AV11" s="82">
        <f t="shared" si="10"/>
        <v>0</v>
      </c>
      <c r="AW11" s="90" t="e">
        <f t="shared" si="11"/>
        <v>#DIV/0!</v>
      </c>
      <c r="AX11" s="82"/>
    </row>
    <row r="12" spans="1:50" ht="30" customHeight="1" x14ac:dyDescent="0.4">
      <c r="A12" s="81">
        <v>7</v>
      </c>
      <c r="B12" s="140" t="s">
        <v>11</v>
      </c>
      <c r="C12" s="141"/>
      <c r="D12" s="141"/>
      <c r="E12" s="141"/>
      <c r="F12" s="141"/>
      <c r="G12" s="141"/>
      <c r="H12" s="142"/>
      <c r="I12" s="143" t="s">
        <v>15</v>
      </c>
      <c r="J12" s="142"/>
      <c r="K12" s="88">
        <f>'ทรัพยากร '!P10</f>
        <v>0</v>
      </c>
      <c r="L12" s="82"/>
      <c r="M12" s="90" t="e">
        <f t="shared" si="0"/>
        <v>#DIV/0!</v>
      </c>
      <c r="N12" s="82"/>
      <c r="O12" s="88">
        <f>'ทรัพยากร '!D10</f>
        <v>0</v>
      </c>
      <c r="P12" s="82"/>
      <c r="Q12" s="90" t="e">
        <f t="shared" si="1"/>
        <v>#DIV/0!</v>
      </c>
      <c r="R12" s="82"/>
      <c r="S12" s="88">
        <f>'ทรัพยากร '!E10</f>
        <v>0</v>
      </c>
      <c r="T12" s="82"/>
      <c r="U12" s="90" t="e">
        <f t="shared" si="2"/>
        <v>#DIV/0!</v>
      </c>
      <c r="V12" s="82"/>
      <c r="W12" s="88">
        <f>'ทรัพยากร '!F10</f>
        <v>0</v>
      </c>
      <c r="X12" s="82"/>
      <c r="Y12" s="90" t="e">
        <f t="shared" si="3"/>
        <v>#DIV/0!</v>
      </c>
      <c r="Z12" s="82"/>
      <c r="AA12" s="88">
        <f>'ทรัพยากร '!G10</f>
        <v>0</v>
      </c>
      <c r="AB12" s="82"/>
      <c r="AC12" s="90" t="e">
        <f t="shared" si="4"/>
        <v>#DIV/0!</v>
      </c>
      <c r="AD12" s="82"/>
      <c r="AE12" s="88">
        <f>'ทรัพยากร '!H10</f>
        <v>0</v>
      </c>
      <c r="AF12" s="82"/>
      <c r="AG12" s="90" t="e">
        <f t="shared" si="5"/>
        <v>#DIV/0!</v>
      </c>
      <c r="AH12" s="82"/>
      <c r="AI12" s="88">
        <f>'ทรัพยากร '!I10</f>
        <v>0</v>
      </c>
      <c r="AJ12" s="82"/>
      <c r="AK12" s="90" t="e">
        <f t="shared" si="6"/>
        <v>#DIV/0!</v>
      </c>
      <c r="AL12" s="82"/>
      <c r="AM12" s="88">
        <f>'ทรัพยากร '!J10</f>
        <v>0</v>
      </c>
      <c r="AN12" s="82"/>
      <c r="AO12" s="90" t="e">
        <f t="shared" si="7"/>
        <v>#DIV/0!</v>
      </c>
      <c r="AP12" s="82"/>
      <c r="AQ12" s="88">
        <f>'ทรัพยากร '!K10</f>
        <v>0</v>
      </c>
      <c r="AR12" s="82"/>
      <c r="AS12" s="90" t="e">
        <f t="shared" si="8"/>
        <v>#DIV/0!</v>
      </c>
      <c r="AT12" s="82"/>
      <c r="AU12" s="88">
        <f t="shared" si="9"/>
        <v>0</v>
      </c>
      <c r="AV12" s="82">
        <f t="shared" si="10"/>
        <v>0</v>
      </c>
      <c r="AW12" s="90" t="e">
        <f t="shared" si="11"/>
        <v>#DIV/0!</v>
      </c>
      <c r="AX12" s="82"/>
    </row>
    <row r="13" spans="1:50" ht="30" customHeight="1" x14ac:dyDescent="0.4">
      <c r="A13" s="156" t="s">
        <v>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91"/>
      <c r="L13" s="91"/>
      <c r="M13" s="91"/>
      <c r="N13" s="92"/>
    </row>
    <row r="14" spans="1:50" ht="30" customHeight="1" x14ac:dyDescent="0.4">
      <c r="A14" s="81">
        <v>1</v>
      </c>
      <c r="B14" s="140" t="s">
        <v>33</v>
      </c>
      <c r="C14" s="141"/>
      <c r="D14" s="141"/>
      <c r="E14" s="141"/>
      <c r="F14" s="141"/>
      <c r="G14" s="141"/>
      <c r="H14" s="142"/>
      <c r="I14" s="143" t="s">
        <v>16</v>
      </c>
      <c r="J14" s="142"/>
      <c r="K14" s="88">
        <f>'ทรัพยากร '!P14</f>
        <v>6</v>
      </c>
      <c r="L14" s="82"/>
      <c r="M14" s="90" t="e">
        <f>K14/L14</f>
        <v>#DIV/0!</v>
      </c>
      <c r="N14" s="82"/>
      <c r="O14" s="88">
        <f>'ทรัพยากร '!D14</f>
        <v>138</v>
      </c>
      <c r="P14" s="82"/>
      <c r="Q14" s="90" t="e">
        <f>O14/P14</f>
        <v>#DIV/0!</v>
      </c>
      <c r="R14" s="82"/>
      <c r="S14" s="88">
        <f>'ทรัพยากร '!E14</f>
        <v>115</v>
      </c>
      <c r="T14" s="82"/>
      <c r="U14" s="90" t="e">
        <f>S14/T14</f>
        <v>#DIV/0!</v>
      </c>
      <c r="V14" s="82"/>
      <c r="W14" s="88">
        <f>'ทรัพยากร '!F14</f>
        <v>49</v>
      </c>
      <c r="X14" s="82"/>
      <c r="Y14" s="90" t="e">
        <f>W14/X14</f>
        <v>#DIV/0!</v>
      </c>
      <c r="Z14" s="82"/>
      <c r="AA14" s="88">
        <f>'ทรัพยากร '!G14</f>
        <v>38</v>
      </c>
      <c r="AB14" s="82"/>
      <c r="AC14" s="90" t="e">
        <f>AA14/AB14</f>
        <v>#DIV/0!</v>
      </c>
      <c r="AD14" s="82"/>
      <c r="AE14" s="88">
        <f>'ทรัพยากร '!H14</f>
        <v>190</v>
      </c>
      <c r="AF14" s="82"/>
      <c r="AG14" s="90" t="e">
        <f>AE14/AF14</f>
        <v>#DIV/0!</v>
      </c>
      <c r="AH14" s="82"/>
      <c r="AI14" s="88">
        <f>'ทรัพยากร '!I14</f>
        <v>50</v>
      </c>
      <c r="AJ14" s="82"/>
      <c r="AK14" s="90" t="e">
        <f>AI14/AJ14</f>
        <v>#DIV/0!</v>
      </c>
      <c r="AL14" s="82"/>
      <c r="AM14" s="88">
        <f>'ทรัพยากร '!J14</f>
        <v>53</v>
      </c>
      <c r="AN14" s="82"/>
      <c r="AO14" s="90" t="e">
        <f>AM14/AN14</f>
        <v>#DIV/0!</v>
      </c>
      <c r="AP14" s="82"/>
      <c r="AQ14" s="88">
        <f>'ทรัพยากร '!K14</f>
        <v>92</v>
      </c>
      <c r="AR14" s="82"/>
      <c r="AS14" s="90" t="e">
        <f>AQ14/AR14</f>
        <v>#DIV/0!</v>
      </c>
      <c r="AT14" s="82"/>
      <c r="AU14" s="88">
        <f>K14+O14+S14+W14+AA14+AE14+AI14+AM14+AQ14</f>
        <v>731</v>
      </c>
      <c r="AV14" s="82">
        <f>L14+P14+T14+X14+AB14+AF14+AJ14+AN14+AR14</f>
        <v>0</v>
      </c>
      <c r="AW14" s="90" t="e">
        <f>AU14/AV14</f>
        <v>#DIV/0!</v>
      </c>
      <c r="AX14" s="82"/>
    </row>
    <row r="15" spans="1:50" ht="30" customHeight="1" x14ac:dyDescent="0.4">
      <c r="A15" s="81">
        <v>2</v>
      </c>
      <c r="B15" s="140" t="s">
        <v>17</v>
      </c>
      <c r="C15" s="141"/>
      <c r="D15" s="141"/>
      <c r="E15" s="141"/>
      <c r="F15" s="141"/>
      <c r="G15" s="141"/>
      <c r="H15" s="142"/>
      <c r="I15" s="143" t="s">
        <v>18</v>
      </c>
      <c r="J15" s="142"/>
      <c r="K15" s="88">
        <f>'ทรัพยากร '!P16</f>
        <v>35</v>
      </c>
      <c r="L15" s="82"/>
      <c r="M15" s="90" t="e">
        <f t="shared" ref="M15:M34" si="12">K15/L15</f>
        <v>#DIV/0!</v>
      </c>
      <c r="N15" s="82"/>
      <c r="O15" s="88">
        <f>'ทรัพยากร '!D16</f>
        <v>455</v>
      </c>
      <c r="P15" s="82"/>
      <c r="Q15" s="90" t="e">
        <f t="shared" ref="Q15:Q34" si="13">O15/P15</f>
        <v>#DIV/0!</v>
      </c>
      <c r="R15" s="82"/>
      <c r="S15" s="88">
        <f>'ทรัพยากร '!E16</f>
        <v>15</v>
      </c>
      <c r="T15" s="82"/>
      <c r="U15" s="90" t="e">
        <f t="shared" ref="U15:U34" si="14">S15/T15</f>
        <v>#DIV/0!</v>
      </c>
      <c r="V15" s="82"/>
      <c r="W15" s="88">
        <f>'ทรัพยากร '!F16</f>
        <v>49</v>
      </c>
      <c r="X15" s="82"/>
      <c r="Y15" s="90" t="e">
        <f t="shared" ref="Y15:Y34" si="15">W15/X15</f>
        <v>#DIV/0!</v>
      </c>
      <c r="Z15" s="82"/>
      <c r="AA15" s="88">
        <f>'ทรัพยากร '!G16</f>
        <v>8</v>
      </c>
      <c r="AB15" s="82"/>
      <c r="AC15" s="90" t="e">
        <f t="shared" ref="AC15:AC34" si="16">AA15/AB15</f>
        <v>#DIV/0!</v>
      </c>
      <c r="AD15" s="82"/>
      <c r="AE15" s="88">
        <f>'ทรัพยากร '!H16</f>
        <v>50</v>
      </c>
      <c r="AF15" s="82"/>
      <c r="AG15" s="90" t="e">
        <f t="shared" ref="AG15:AG34" si="17">AE15/AF15</f>
        <v>#DIV/0!</v>
      </c>
      <c r="AH15" s="82"/>
      <c r="AI15" s="88">
        <f>'ทรัพยากร '!I16</f>
        <v>28</v>
      </c>
      <c r="AJ15" s="82"/>
      <c r="AK15" s="90" t="e">
        <f t="shared" ref="AK15:AK34" si="18">AI15/AJ15</f>
        <v>#DIV/0!</v>
      </c>
      <c r="AL15" s="82"/>
      <c r="AM15" s="88">
        <f>'ทรัพยากร '!J16</f>
        <v>15</v>
      </c>
      <c r="AN15" s="82"/>
      <c r="AO15" s="90" t="e">
        <f t="shared" ref="AO15:AO34" si="19">AM15/AN15</f>
        <v>#DIV/0!</v>
      </c>
      <c r="AP15" s="82"/>
      <c r="AQ15" s="88">
        <f>'ทรัพยากร '!K16</f>
        <v>72</v>
      </c>
      <c r="AR15" s="82"/>
      <c r="AS15" s="90" t="e">
        <f t="shared" ref="AS15:AS34" si="20">AQ15/AR15</f>
        <v>#DIV/0!</v>
      </c>
      <c r="AT15" s="82"/>
      <c r="AU15" s="88">
        <f t="shared" ref="AU15:AU34" si="21">K15+O15+S15+W15+AA15+AE15+AI15+AM15+AQ15</f>
        <v>727</v>
      </c>
      <c r="AV15" s="82">
        <f t="shared" ref="AV15:AV34" si="22">L15+P15+T15+X15+AB15+AF15+AJ15+AN15+AR15</f>
        <v>0</v>
      </c>
      <c r="AW15" s="90" t="e">
        <f t="shared" ref="AW15:AW34" si="23">AU15/AV15</f>
        <v>#DIV/0!</v>
      </c>
      <c r="AX15" s="82"/>
    </row>
    <row r="16" spans="1:50" ht="30" customHeight="1" x14ac:dyDescent="0.4">
      <c r="A16" s="81">
        <v>3</v>
      </c>
      <c r="B16" s="140" t="s">
        <v>19</v>
      </c>
      <c r="C16" s="141"/>
      <c r="D16" s="141"/>
      <c r="E16" s="141"/>
      <c r="F16" s="141"/>
      <c r="G16" s="141"/>
      <c r="H16" s="142"/>
      <c r="I16" s="143" t="s">
        <v>18</v>
      </c>
      <c r="J16" s="142"/>
      <c r="K16" s="88">
        <f>'ทรัพยากร '!P18</f>
        <v>0</v>
      </c>
      <c r="L16" s="82"/>
      <c r="M16" s="90" t="e">
        <f t="shared" si="12"/>
        <v>#DIV/0!</v>
      </c>
      <c r="N16" s="82"/>
      <c r="O16" s="88">
        <f>'ทรัพยากร '!D18</f>
        <v>53860</v>
      </c>
      <c r="P16" s="82"/>
      <c r="Q16" s="90" t="e">
        <f t="shared" si="13"/>
        <v>#DIV/0!</v>
      </c>
      <c r="R16" s="82"/>
      <c r="S16" s="88">
        <f>'ทรัพยากร '!E18</f>
        <v>1200</v>
      </c>
      <c r="T16" s="82"/>
      <c r="U16" s="90" t="e">
        <f t="shared" si="14"/>
        <v>#DIV/0!</v>
      </c>
      <c r="V16" s="82"/>
      <c r="W16" s="88">
        <f>'ทรัพยากร '!F18</f>
        <v>2000</v>
      </c>
      <c r="X16" s="82"/>
      <c r="Y16" s="90" t="e">
        <f t="shared" si="15"/>
        <v>#DIV/0!</v>
      </c>
      <c r="Z16" s="82"/>
      <c r="AA16" s="88">
        <f>'ทรัพยากร '!G18</f>
        <v>400</v>
      </c>
      <c r="AB16" s="82"/>
      <c r="AC16" s="90" t="e">
        <f t="shared" si="16"/>
        <v>#DIV/0!</v>
      </c>
      <c r="AD16" s="82"/>
      <c r="AE16" s="88">
        <f>'ทรัพยากร '!H18</f>
        <v>9600</v>
      </c>
      <c r="AF16" s="82"/>
      <c r="AG16" s="90" t="e">
        <f t="shared" si="17"/>
        <v>#DIV/0!</v>
      </c>
      <c r="AH16" s="82"/>
      <c r="AI16" s="88">
        <f>'ทรัพยากร '!I18</f>
        <v>2600</v>
      </c>
      <c r="AJ16" s="82"/>
      <c r="AK16" s="90" t="e">
        <f t="shared" si="18"/>
        <v>#DIV/0!</v>
      </c>
      <c r="AL16" s="82"/>
      <c r="AM16" s="88">
        <f>'ทรัพยากร '!J18</f>
        <v>4000</v>
      </c>
      <c r="AN16" s="82"/>
      <c r="AO16" s="90" t="e">
        <f t="shared" si="19"/>
        <v>#DIV/0!</v>
      </c>
      <c r="AP16" s="82"/>
      <c r="AQ16" s="88">
        <f>'ทรัพยากร '!K18</f>
        <v>561</v>
      </c>
      <c r="AR16" s="82"/>
      <c r="AS16" s="90" t="e">
        <f t="shared" si="20"/>
        <v>#DIV/0!</v>
      </c>
      <c r="AT16" s="82"/>
      <c r="AU16" s="88">
        <f t="shared" si="21"/>
        <v>74221</v>
      </c>
      <c r="AV16" s="82">
        <f t="shared" si="22"/>
        <v>0</v>
      </c>
      <c r="AW16" s="90" t="e">
        <f t="shared" si="23"/>
        <v>#DIV/0!</v>
      </c>
      <c r="AX16" s="82"/>
    </row>
    <row r="17" spans="1:50" ht="30" customHeight="1" x14ac:dyDescent="0.4">
      <c r="A17" s="81">
        <v>4</v>
      </c>
      <c r="B17" s="140" t="s">
        <v>20</v>
      </c>
      <c r="C17" s="141"/>
      <c r="D17" s="141"/>
      <c r="E17" s="141"/>
      <c r="F17" s="141"/>
      <c r="G17" s="141"/>
      <c r="H17" s="142"/>
      <c r="I17" s="143" t="s">
        <v>18</v>
      </c>
      <c r="J17" s="142"/>
      <c r="K17" s="88">
        <f>'ทรัพยากร '!P19</f>
        <v>35</v>
      </c>
      <c r="L17" s="82"/>
      <c r="M17" s="90" t="e">
        <f t="shared" si="12"/>
        <v>#DIV/0!</v>
      </c>
      <c r="N17" s="82"/>
      <c r="O17" s="88">
        <f>'ทรัพยากร '!D19</f>
        <v>1045</v>
      </c>
      <c r="P17" s="82"/>
      <c r="Q17" s="90" t="e">
        <f t="shared" si="13"/>
        <v>#DIV/0!</v>
      </c>
      <c r="R17" s="82"/>
      <c r="S17" s="88">
        <f>'ทรัพยากร '!E19</f>
        <v>80</v>
      </c>
      <c r="T17" s="82"/>
      <c r="U17" s="90" t="e">
        <f t="shared" si="14"/>
        <v>#DIV/0!</v>
      </c>
      <c r="V17" s="82"/>
      <c r="W17" s="88">
        <f>'ทรัพยากร '!F19</f>
        <v>49</v>
      </c>
      <c r="X17" s="82"/>
      <c r="Y17" s="90" t="e">
        <f t="shared" si="15"/>
        <v>#DIV/0!</v>
      </c>
      <c r="Z17" s="82"/>
      <c r="AA17" s="88">
        <f>'ทรัพยากร '!G19</f>
        <v>33</v>
      </c>
      <c r="AB17" s="82"/>
      <c r="AC17" s="90" t="e">
        <f t="shared" si="16"/>
        <v>#DIV/0!</v>
      </c>
      <c r="AD17" s="82"/>
      <c r="AE17" s="88">
        <f>'ทรัพยากร '!H19</f>
        <v>390</v>
      </c>
      <c r="AF17" s="82"/>
      <c r="AG17" s="90" t="e">
        <f t="shared" si="17"/>
        <v>#DIV/0!</v>
      </c>
      <c r="AH17" s="82"/>
      <c r="AI17" s="88">
        <f>'ทรัพยากร '!I19</f>
        <v>150</v>
      </c>
      <c r="AJ17" s="82"/>
      <c r="AK17" s="90" t="e">
        <f t="shared" si="18"/>
        <v>#DIV/0!</v>
      </c>
      <c r="AL17" s="82"/>
      <c r="AM17" s="88">
        <f>'ทรัพยากร '!J19</f>
        <v>50</v>
      </c>
      <c r="AN17" s="82"/>
      <c r="AO17" s="90" t="e">
        <f t="shared" si="19"/>
        <v>#DIV/0!</v>
      </c>
      <c r="AP17" s="82"/>
      <c r="AQ17" s="88">
        <f>'ทรัพยากร '!K19</f>
        <v>10</v>
      </c>
      <c r="AR17" s="82"/>
      <c r="AS17" s="90" t="e">
        <f t="shared" si="20"/>
        <v>#DIV/0!</v>
      </c>
      <c r="AT17" s="82"/>
      <c r="AU17" s="88">
        <f t="shared" si="21"/>
        <v>1842</v>
      </c>
      <c r="AV17" s="82">
        <f t="shared" si="22"/>
        <v>0</v>
      </c>
      <c r="AW17" s="90" t="e">
        <f t="shared" si="23"/>
        <v>#DIV/0!</v>
      </c>
      <c r="AX17" s="82"/>
    </row>
    <row r="18" spans="1:50" ht="30" customHeight="1" x14ac:dyDescent="0.4">
      <c r="A18" s="81">
        <v>5</v>
      </c>
      <c r="B18" s="140" t="s">
        <v>21</v>
      </c>
      <c r="C18" s="141"/>
      <c r="D18" s="141"/>
      <c r="E18" s="141"/>
      <c r="F18" s="141"/>
      <c r="G18" s="141"/>
      <c r="H18" s="142"/>
      <c r="I18" s="143" t="s">
        <v>18</v>
      </c>
      <c r="J18" s="142"/>
      <c r="K18" s="88">
        <f>'ทรัพยากร '!P20</f>
        <v>0</v>
      </c>
      <c r="L18" s="82"/>
      <c r="M18" s="90" t="e">
        <f t="shared" si="12"/>
        <v>#DIV/0!</v>
      </c>
      <c r="N18" s="82"/>
      <c r="O18" s="88">
        <f>'ทรัพยากร '!D20</f>
        <v>0</v>
      </c>
      <c r="P18" s="82"/>
      <c r="Q18" s="90" t="e">
        <f t="shared" si="13"/>
        <v>#DIV/0!</v>
      </c>
      <c r="R18" s="82"/>
      <c r="S18" s="88">
        <f>'ทรัพยากร '!E20</f>
        <v>0</v>
      </c>
      <c r="T18" s="82"/>
      <c r="U18" s="90" t="e">
        <f t="shared" si="14"/>
        <v>#DIV/0!</v>
      </c>
      <c r="V18" s="82"/>
      <c r="W18" s="88">
        <f>'ทรัพยากร '!F20</f>
        <v>0</v>
      </c>
      <c r="X18" s="82"/>
      <c r="Y18" s="90" t="e">
        <f t="shared" si="15"/>
        <v>#DIV/0!</v>
      </c>
      <c r="Z18" s="82"/>
      <c r="AA18" s="88">
        <f>'ทรัพยากร '!G20</f>
        <v>100</v>
      </c>
      <c r="AB18" s="82"/>
      <c r="AC18" s="90" t="e">
        <f t="shared" si="16"/>
        <v>#DIV/0!</v>
      </c>
      <c r="AD18" s="82"/>
      <c r="AE18" s="88">
        <f>'ทรัพยากร '!H20</f>
        <v>0</v>
      </c>
      <c r="AF18" s="82"/>
      <c r="AG18" s="90" t="e">
        <f t="shared" si="17"/>
        <v>#DIV/0!</v>
      </c>
      <c r="AH18" s="82"/>
      <c r="AI18" s="88">
        <f>'ทรัพยากร '!I20</f>
        <v>11</v>
      </c>
      <c r="AJ18" s="82"/>
      <c r="AK18" s="90" t="e">
        <f t="shared" si="18"/>
        <v>#DIV/0!</v>
      </c>
      <c r="AL18" s="82"/>
      <c r="AM18" s="88">
        <f>'ทรัพยากร '!J20</f>
        <v>0</v>
      </c>
      <c r="AN18" s="82"/>
      <c r="AO18" s="90" t="e">
        <f t="shared" si="19"/>
        <v>#DIV/0!</v>
      </c>
      <c r="AP18" s="82"/>
      <c r="AQ18" s="88">
        <f>'ทรัพยากร '!K20</f>
        <v>0</v>
      </c>
      <c r="AR18" s="82"/>
      <c r="AS18" s="90" t="e">
        <f t="shared" si="20"/>
        <v>#DIV/0!</v>
      </c>
      <c r="AT18" s="82"/>
      <c r="AU18" s="88">
        <f t="shared" si="21"/>
        <v>111</v>
      </c>
      <c r="AV18" s="82">
        <f t="shared" si="22"/>
        <v>0</v>
      </c>
      <c r="AW18" s="90" t="e">
        <f t="shared" si="23"/>
        <v>#DIV/0!</v>
      </c>
      <c r="AX18" s="82"/>
    </row>
    <row r="19" spans="1:50" ht="30" customHeight="1" x14ac:dyDescent="0.4">
      <c r="A19" s="81">
        <v>6</v>
      </c>
      <c r="B19" s="140" t="s">
        <v>94</v>
      </c>
      <c r="C19" s="141"/>
      <c r="D19" s="141"/>
      <c r="E19" s="141"/>
      <c r="F19" s="141"/>
      <c r="G19" s="141"/>
      <c r="H19" s="142"/>
      <c r="I19" s="143" t="s">
        <v>18</v>
      </c>
      <c r="J19" s="142"/>
      <c r="K19" s="88">
        <f>'ทรัพยากร '!P21</f>
        <v>52</v>
      </c>
      <c r="L19" s="82"/>
      <c r="M19" s="90" t="e">
        <f t="shared" si="12"/>
        <v>#DIV/0!</v>
      </c>
      <c r="N19" s="82"/>
      <c r="O19" s="88">
        <f>'ทรัพยากร '!D21</f>
        <v>363</v>
      </c>
      <c r="P19" s="82"/>
      <c r="Q19" s="90" t="e">
        <f t="shared" si="13"/>
        <v>#DIV/0!</v>
      </c>
      <c r="R19" s="82"/>
      <c r="S19" s="88">
        <f>'ทรัพยากร '!E21</f>
        <v>510</v>
      </c>
      <c r="T19" s="82"/>
      <c r="U19" s="90" t="e">
        <f t="shared" si="14"/>
        <v>#DIV/0!</v>
      </c>
      <c r="V19" s="82"/>
      <c r="W19" s="88">
        <f>'ทรัพยากร '!F21</f>
        <v>45</v>
      </c>
      <c r="X19" s="82"/>
      <c r="Y19" s="90" t="e">
        <f t="shared" si="15"/>
        <v>#DIV/0!</v>
      </c>
      <c r="Z19" s="82"/>
      <c r="AA19" s="88">
        <f>'ทรัพยากร '!G21</f>
        <v>0</v>
      </c>
      <c r="AB19" s="82"/>
      <c r="AC19" s="90" t="e">
        <f t="shared" si="16"/>
        <v>#DIV/0!</v>
      </c>
      <c r="AD19" s="82"/>
      <c r="AE19" s="88">
        <f>'ทรัพยากร '!H21</f>
        <v>380</v>
      </c>
      <c r="AF19" s="82"/>
      <c r="AG19" s="90" t="e">
        <f t="shared" si="17"/>
        <v>#DIV/0!</v>
      </c>
      <c r="AH19" s="82"/>
      <c r="AI19" s="88">
        <f>'ทรัพยากร '!I21</f>
        <v>218</v>
      </c>
      <c r="AJ19" s="82"/>
      <c r="AK19" s="90" t="e">
        <f t="shared" si="18"/>
        <v>#DIV/0!</v>
      </c>
      <c r="AL19" s="82"/>
      <c r="AM19" s="88">
        <f>'ทรัพยากร '!J21</f>
        <v>740</v>
      </c>
      <c r="AN19" s="82"/>
      <c r="AO19" s="90" t="e">
        <f t="shared" si="19"/>
        <v>#DIV/0!</v>
      </c>
      <c r="AP19" s="82"/>
      <c r="AQ19" s="88">
        <f>'ทรัพยากร '!K21</f>
        <v>48</v>
      </c>
      <c r="AR19" s="82"/>
      <c r="AS19" s="90" t="e">
        <f t="shared" si="20"/>
        <v>#DIV/0!</v>
      </c>
      <c r="AT19" s="82"/>
      <c r="AU19" s="88">
        <f t="shared" si="21"/>
        <v>2356</v>
      </c>
      <c r="AV19" s="82">
        <f t="shared" si="22"/>
        <v>0</v>
      </c>
      <c r="AW19" s="90" t="e">
        <f t="shared" si="23"/>
        <v>#DIV/0!</v>
      </c>
      <c r="AX19" s="82"/>
    </row>
    <row r="20" spans="1:50" ht="30" customHeight="1" x14ac:dyDescent="0.4">
      <c r="A20" s="81">
        <v>7</v>
      </c>
      <c r="B20" s="140" t="s">
        <v>24</v>
      </c>
      <c r="C20" s="141"/>
      <c r="D20" s="141"/>
      <c r="E20" s="141"/>
      <c r="F20" s="141"/>
      <c r="G20" s="141"/>
      <c r="H20" s="142"/>
      <c r="I20" s="143" t="s">
        <v>18</v>
      </c>
      <c r="J20" s="142"/>
      <c r="K20" s="88">
        <f>'ทรัพยากร '!P22</f>
        <v>6000</v>
      </c>
      <c r="L20" s="82">
        <v>0</v>
      </c>
      <c r="M20" s="90" t="e">
        <f t="shared" si="12"/>
        <v>#DIV/0!</v>
      </c>
      <c r="N20" s="82"/>
      <c r="O20" s="88">
        <f>'ทรัพยากร '!D22</f>
        <v>6850</v>
      </c>
      <c r="P20" s="82">
        <v>0</v>
      </c>
      <c r="Q20" s="90" t="e">
        <f t="shared" si="13"/>
        <v>#DIV/0!</v>
      </c>
      <c r="R20" s="82"/>
      <c r="S20" s="88">
        <f>'ทรัพยากร '!E22</f>
        <v>5600</v>
      </c>
      <c r="T20" s="82">
        <v>164</v>
      </c>
      <c r="U20" s="98">
        <f t="shared" si="14"/>
        <v>34.146341463414636</v>
      </c>
      <c r="V20" s="82"/>
      <c r="W20" s="88">
        <f>'ทรัพยากร '!F22</f>
        <v>2550</v>
      </c>
      <c r="X20" s="82">
        <v>200</v>
      </c>
      <c r="Y20" s="98">
        <f t="shared" si="15"/>
        <v>12.75</v>
      </c>
      <c r="Z20" s="82"/>
      <c r="AA20" s="88">
        <f>'ทรัพยากร '!G22</f>
        <v>650</v>
      </c>
      <c r="AB20" s="82">
        <v>86</v>
      </c>
      <c r="AC20" s="98">
        <f t="shared" si="16"/>
        <v>7.558139534883721</v>
      </c>
      <c r="AD20" s="82"/>
      <c r="AE20" s="88">
        <f>'ทรัพยากร '!H22</f>
        <v>2650</v>
      </c>
      <c r="AF20" s="82">
        <v>581</v>
      </c>
      <c r="AG20" s="98">
        <f t="shared" si="17"/>
        <v>4.5611015490533564</v>
      </c>
      <c r="AH20" s="82"/>
      <c r="AI20" s="88">
        <f>'ทรัพยากร '!I22</f>
        <v>13800</v>
      </c>
      <c r="AJ20" s="82">
        <v>217</v>
      </c>
      <c r="AK20" s="98">
        <f t="shared" si="18"/>
        <v>63.594470046082947</v>
      </c>
      <c r="AL20" s="82"/>
      <c r="AM20" s="88">
        <f>'ทรัพยากร '!J22</f>
        <v>9600</v>
      </c>
      <c r="AN20" s="82">
        <v>381</v>
      </c>
      <c r="AO20" s="98">
        <f t="shared" si="19"/>
        <v>25.196850393700789</v>
      </c>
      <c r="AP20" s="82"/>
      <c r="AQ20" s="88">
        <f>'ทรัพยากร '!K22</f>
        <v>11000</v>
      </c>
      <c r="AR20" s="82">
        <v>100</v>
      </c>
      <c r="AS20" s="98">
        <f t="shared" si="20"/>
        <v>110</v>
      </c>
      <c r="AT20" s="82"/>
      <c r="AU20" s="88">
        <f t="shared" si="21"/>
        <v>58700</v>
      </c>
      <c r="AV20" s="82">
        <f t="shared" si="22"/>
        <v>1729</v>
      </c>
      <c r="AW20" s="98">
        <f t="shared" si="23"/>
        <v>33.950260266049739</v>
      </c>
      <c r="AX20" s="82"/>
    </row>
    <row r="21" spans="1:50" ht="30" customHeight="1" x14ac:dyDescent="0.4">
      <c r="A21" s="81">
        <v>8</v>
      </c>
      <c r="B21" s="140" t="s">
        <v>73</v>
      </c>
      <c r="C21" s="141"/>
      <c r="D21" s="141"/>
      <c r="E21" s="141"/>
      <c r="F21" s="141"/>
      <c r="G21" s="141"/>
      <c r="H21" s="142"/>
      <c r="I21" s="143" t="s">
        <v>23</v>
      </c>
      <c r="J21" s="142"/>
      <c r="K21" s="88">
        <f>'ทรัพยากร '!P24</f>
        <v>45</v>
      </c>
      <c r="L21" s="82"/>
      <c r="M21" s="90" t="e">
        <f t="shared" si="12"/>
        <v>#DIV/0!</v>
      </c>
      <c r="N21" s="82"/>
      <c r="O21" s="88">
        <f>'ทรัพยากร '!D24</f>
        <v>6964</v>
      </c>
      <c r="P21" s="82"/>
      <c r="Q21" s="90" t="e">
        <f t="shared" si="13"/>
        <v>#DIV/0!</v>
      </c>
      <c r="R21" s="82"/>
      <c r="S21" s="88">
        <f>'ทรัพยากร '!E24</f>
        <v>38450</v>
      </c>
      <c r="T21" s="82"/>
      <c r="U21" s="90" t="e">
        <f t="shared" si="14"/>
        <v>#DIV/0!</v>
      </c>
      <c r="V21" s="82"/>
      <c r="W21" s="88">
        <f>'ทรัพยากร '!F24</f>
        <v>5000</v>
      </c>
      <c r="X21" s="82"/>
      <c r="Y21" s="90" t="e">
        <f t="shared" si="15"/>
        <v>#DIV/0!</v>
      </c>
      <c r="Z21" s="82"/>
      <c r="AA21" s="88">
        <f>'ทรัพยากร '!G24</f>
        <v>5250</v>
      </c>
      <c r="AB21" s="82"/>
      <c r="AC21" s="90" t="e">
        <f t="shared" si="16"/>
        <v>#DIV/0!</v>
      </c>
      <c r="AD21" s="82"/>
      <c r="AE21" s="88">
        <f>'ทรัพยากร '!H24</f>
        <v>20550</v>
      </c>
      <c r="AF21" s="82"/>
      <c r="AG21" s="90" t="e">
        <f t="shared" si="17"/>
        <v>#DIV/0!</v>
      </c>
      <c r="AH21" s="82"/>
      <c r="AI21" s="88">
        <f>'ทรัพยากร '!I24</f>
        <v>20100</v>
      </c>
      <c r="AJ21" s="82"/>
      <c r="AK21" s="90" t="e">
        <f t="shared" si="18"/>
        <v>#DIV/0!</v>
      </c>
      <c r="AL21" s="82"/>
      <c r="AM21" s="88">
        <f>'ทรัพยากร '!J24</f>
        <v>13800</v>
      </c>
      <c r="AN21" s="82"/>
      <c r="AO21" s="90" t="e">
        <f t="shared" si="19"/>
        <v>#DIV/0!</v>
      </c>
      <c r="AP21" s="82"/>
      <c r="AQ21" s="88">
        <f>'ทรัพยากร '!K24</f>
        <v>14850</v>
      </c>
      <c r="AR21" s="82"/>
      <c r="AS21" s="90" t="e">
        <f t="shared" si="20"/>
        <v>#DIV/0!</v>
      </c>
      <c r="AT21" s="82"/>
      <c r="AU21" s="88">
        <f t="shared" si="21"/>
        <v>125009</v>
      </c>
      <c r="AV21" s="82">
        <f t="shared" si="22"/>
        <v>0</v>
      </c>
      <c r="AW21" s="90" t="e">
        <f t="shared" si="23"/>
        <v>#DIV/0!</v>
      </c>
      <c r="AX21" s="82"/>
    </row>
    <row r="22" spans="1:50" ht="30" customHeight="1" x14ac:dyDescent="0.4">
      <c r="A22" s="81">
        <v>9</v>
      </c>
      <c r="B22" s="140" t="s">
        <v>74</v>
      </c>
      <c r="C22" s="141"/>
      <c r="D22" s="141"/>
      <c r="E22" s="141"/>
      <c r="F22" s="141"/>
      <c r="G22" s="141"/>
      <c r="H22" s="142"/>
      <c r="I22" s="143" t="s">
        <v>23</v>
      </c>
      <c r="J22" s="142"/>
      <c r="K22" s="88">
        <f>'ทรัพยากร '!P25</f>
        <v>0</v>
      </c>
      <c r="L22" s="82"/>
      <c r="M22" s="90" t="e">
        <f t="shared" si="12"/>
        <v>#DIV/0!</v>
      </c>
      <c r="N22" s="82"/>
      <c r="O22" s="88">
        <f>'ทรัพยากร '!D25</f>
        <v>0</v>
      </c>
      <c r="P22" s="82"/>
      <c r="Q22" s="90" t="e">
        <f t="shared" si="13"/>
        <v>#DIV/0!</v>
      </c>
      <c r="R22" s="82"/>
      <c r="S22" s="88">
        <f>'ทรัพยากร '!E25</f>
        <v>0</v>
      </c>
      <c r="T22" s="82"/>
      <c r="U22" s="90" t="e">
        <f t="shared" si="14"/>
        <v>#DIV/0!</v>
      </c>
      <c r="V22" s="82"/>
      <c r="W22" s="88">
        <f>'ทรัพยากร '!F25</f>
        <v>0</v>
      </c>
      <c r="X22" s="82"/>
      <c r="Y22" s="90" t="e">
        <f t="shared" si="15"/>
        <v>#DIV/0!</v>
      </c>
      <c r="Z22" s="82"/>
      <c r="AA22" s="88">
        <f>'ทรัพยากร '!G25</f>
        <v>0</v>
      </c>
      <c r="AB22" s="82"/>
      <c r="AC22" s="90" t="e">
        <f t="shared" si="16"/>
        <v>#DIV/0!</v>
      </c>
      <c r="AD22" s="82"/>
      <c r="AE22" s="88">
        <f>'ทรัพยากร '!H25</f>
        <v>0</v>
      </c>
      <c r="AF22" s="82"/>
      <c r="AG22" s="90" t="e">
        <f t="shared" si="17"/>
        <v>#DIV/0!</v>
      </c>
      <c r="AH22" s="82"/>
      <c r="AI22" s="88">
        <f>'ทรัพยากร '!I25</f>
        <v>1</v>
      </c>
      <c r="AJ22" s="82"/>
      <c r="AK22" s="90" t="e">
        <f t="shared" si="18"/>
        <v>#DIV/0!</v>
      </c>
      <c r="AL22" s="82"/>
      <c r="AM22" s="88">
        <f>'ทรัพยากร '!J25</f>
        <v>0</v>
      </c>
      <c r="AN22" s="82"/>
      <c r="AO22" s="90" t="e">
        <f t="shared" si="19"/>
        <v>#DIV/0!</v>
      </c>
      <c r="AP22" s="82"/>
      <c r="AQ22" s="88">
        <f>'ทรัพยากร '!K25</f>
        <v>15</v>
      </c>
      <c r="AR22" s="82"/>
      <c r="AS22" s="90" t="e">
        <f t="shared" si="20"/>
        <v>#DIV/0!</v>
      </c>
      <c r="AT22" s="82"/>
      <c r="AU22" s="88">
        <f t="shared" si="21"/>
        <v>16</v>
      </c>
      <c r="AV22" s="82">
        <f t="shared" si="22"/>
        <v>0</v>
      </c>
      <c r="AW22" s="90" t="e">
        <f t="shared" si="23"/>
        <v>#DIV/0!</v>
      </c>
      <c r="AX22" s="82"/>
    </row>
    <row r="23" spans="1:50" ht="30" customHeight="1" x14ac:dyDescent="0.4">
      <c r="A23" s="81">
        <v>10</v>
      </c>
      <c r="B23" s="140" t="s">
        <v>75</v>
      </c>
      <c r="C23" s="141"/>
      <c r="D23" s="141"/>
      <c r="E23" s="141"/>
      <c r="F23" s="141"/>
      <c r="G23" s="141"/>
      <c r="H23" s="142"/>
      <c r="I23" s="143" t="s">
        <v>23</v>
      </c>
      <c r="J23" s="142"/>
      <c r="K23" s="88">
        <f>'ทรัพยากร '!P26</f>
        <v>42</v>
      </c>
      <c r="L23" s="82"/>
      <c r="M23" s="90" t="e">
        <f t="shared" si="12"/>
        <v>#DIV/0!</v>
      </c>
      <c r="N23" s="82"/>
      <c r="O23" s="88">
        <f>'ทรัพยากร '!D26</f>
        <v>1045</v>
      </c>
      <c r="P23" s="82"/>
      <c r="Q23" s="90" t="e">
        <f t="shared" si="13"/>
        <v>#DIV/0!</v>
      </c>
      <c r="R23" s="82"/>
      <c r="S23" s="88">
        <f>'ทรัพยากร '!E26</f>
        <v>15</v>
      </c>
      <c r="T23" s="82"/>
      <c r="U23" s="90" t="e">
        <f t="shared" si="14"/>
        <v>#DIV/0!</v>
      </c>
      <c r="V23" s="82"/>
      <c r="W23" s="88">
        <f>'ทรัพยากร '!F26</f>
        <v>49</v>
      </c>
      <c r="X23" s="82"/>
      <c r="Y23" s="90" t="e">
        <f t="shared" si="15"/>
        <v>#DIV/0!</v>
      </c>
      <c r="Z23" s="82"/>
      <c r="AA23" s="88">
        <f>'ทรัพยากร '!G26</f>
        <v>0</v>
      </c>
      <c r="AB23" s="82"/>
      <c r="AC23" s="90" t="e">
        <f t="shared" si="16"/>
        <v>#DIV/0!</v>
      </c>
      <c r="AD23" s="82"/>
      <c r="AE23" s="88">
        <f>'ทรัพยากร '!H26</f>
        <v>300</v>
      </c>
      <c r="AF23" s="82"/>
      <c r="AG23" s="90" t="e">
        <f t="shared" si="17"/>
        <v>#DIV/0!</v>
      </c>
      <c r="AH23" s="82"/>
      <c r="AI23" s="88">
        <f>'ทรัพยากร '!I26</f>
        <v>8</v>
      </c>
      <c r="AJ23" s="82"/>
      <c r="AK23" s="90" t="e">
        <f t="shared" si="18"/>
        <v>#DIV/0!</v>
      </c>
      <c r="AL23" s="82"/>
      <c r="AM23" s="88">
        <f>'ทรัพยากร '!J26</f>
        <v>20</v>
      </c>
      <c r="AN23" s="82"/>
      <c r="AO23" s="90" t="e">
        <f t="shared" si="19"/>
        <v>#DIV/0!</v>
      </c>
      <c r="AP23" s="82"/>
      <c r="AQ23" s="88">
        <f>'ทรัพยากร '!K26</f>
        <v>0</v>
      </c>
      <c r="AR23" s="82"/>
      <c r="AS23" s="90" t="e">
        <f t="shared" si="20"/>
        <v>#DIV/0!</v>
      </c>
      <c r="AT23" s="82"/>
      <c r="AU23" s="88">
        <f t="shared" si="21"/>
        <v>1479</v>
      </c>
      <c r="AV23" s="82">
        <f t="shared" si="22"/>
        <v>0</v>
      </c>
      <c r="AW23" s="90" t="e">
        <f t="shared" si="23"/>
        <v>#DIV/0!</v>
      </c>
      <c r="AX23" s="82"/>
    </row>
    <row r="24" spans="1:50" ht="30" customHeight="1" x14ac:dyDescent="0.4">
      <c r="A24" s="81">
        <v>11</v>
      </c>
      <c r="B24" s="140" t="s">
        <v>32</v>
      </c>
      <c r="C24" s="141"/>
      <c r="D24" s="141"/>
      <c r="E24" s="141"/>
      <c r="F24" s="141"/>
      <c r="G24" s="141"/>
      <c r="H24" s="142"/>
      <c r="I24" s="143" t="s">
        <v>23</v>
      </c>
      <c r="J24" s="142"/>
      <c r="K24" s="88">
        <f>'ทรัพยากร '!P27</f>
        <v>163</v>
      </c>
      <c r="L24" s="82"/>
      <c r="M24" s="90" t="e">
        <f t="shared" si="12"/>
        <v>#DIV/0!</v>
      </c>
      <c r="N24" s="82"/>
      <c r="O24" s="88">
        <f>'ทรัพยากร '!D27</f>
        <v>40</v>
      </c>
      <c r="P24" s="82"/>
      <c r="Q24" s="90" t="e">
        <f t="shared" si="13"/>
        <v>#DIV/0!</v>
      </c>
      <c r="R24" s="82"/>
      <c r="S24" s="88">
        <f>'ทรัพยากร '!E27</f>
        <v>43</v>
      </c>
      <c r="T24" s="82"/>
      <c r="U24" s="90" t="e">
        <f t="shared" si="14"/>
        <v>#DIV/0!</v>
      </c>
      <c r="V24" s="82"/>
      <c r="W24" s="88">
        <f>'ทรัพยากร '!F27</f>
        <v>17</v>
      </c>
      <c r="X24" s="82"/>
      <c r="Y24" s="90" t="e">
        <f t="shared" si="15"/>
        <v>#DIV/0!</v>
      </c>
      <c r="Z24" s="82"/>
      <c r="AA24" s="88">
        <f>'ทรัพยากร '!G27</f>
        <v>13</v>
      </c>
      <c r="AB24" s="82"/>
      <c r="AC24" s="90" t="e">
        <f t="shared" si="16"/>
        <v>#DIV/0!</v>
      </c>
      <c r="AD24" s="82"/>
      <c r="AE24" s="88">
        <f>'ทรัพยากร '!H27</f>
        <v>30</v>
      </c>
      <c r="AF24" s="82"/>
      <c r="AG24" s="90" t="e">
        <f t="shared" si="17"/>
        <v>#DIV/0!</v>
      </c>
      <c r="AH24" s="82"/>
      <c r="AI24" s="88">
        <f>'ทรัพยากร '!I27</f>
        <v>12</v>
      </c>
      <c r="AJ24" s="82"/>
      <c r="AK24" s="90" t="e">
        <f t="shared" si="18"/>
        <v>#DIV/0!</v>
      </c>
      <c r="AL24" s="82"/>
      <c r="AM24" s="88">
        <f>'ทรัพยากร '!J27</f>
        <v>20</v>
      </c>
      <c r="AN24" s="82"/>
      <c r="AO24" s="90" t="e">
        <f t="shared" si="19"/>
        <v>#DIV/0!</v>
      </c>
      <c r="AP24" s="82"/>
      <c r="AQ24" s="88">
        <f>'ทรัพยากร '!K27</f>
        <v>8</v>
      </c>
      <c r="AR24" s="82"/>
      <c r="AS24" s="90" t="e">
        <f t="shared" si="20"/>
        <v>#DIV/0!</v>
      </c>
      <c r="AT24" s="82"/>
      <c r="AU24" s="88">
        <f t="shared" si="21"/>
        <v>346</v>
      </c>
      <c r="AV24" s="82">
        <f t="shared" si="22"/>
        <v>0</v>
      </c>
      <c r="AW24" s="90" t="e">
        <f t="shared" si="23"/>
        <v>#DIV/0!</v>
      </c>
      <c r="AX24" s="82"/>
    </row>
    <row r="25" spans="1:50" ht="30" customHeight="1" x14ac:dyDescent="0.4">
      <c r="A25" s="81">
        <v>12</v>
      </c>
      <c r="B25" s="140" t="s">
        <v>96</v>
      </c>
      <c r="C25" s="141"/>
      <c r="D25" s="141"/>
      <c r="E25" s="141"/>
      <c r="F25" s="141"/>
      <c r="G25" s="141"/>
      <c r="H25" s="142"/>
      <c r="I25" s="143" t="s">
        <v>23</v>
      </c>
      <c r="J25" s="142"/>
      <c r="K25" s="88">
        <f>'ทรัพยากร '!P28</f>
        <v>15</v>
      </c>
      <c r="L25" s="82"/>
      <c r="M25" s="90" t="e">
        <f t="shared" si="12"/>
        <v>#DIV/0!</v>
      </c>
      <c r="N25" s="82"/>
      <c r="O25" s="88">
        <f>'ทรัพยากร '!D28</f>
        <v>195</v>
      </c>
      <c r="P25" s="82"/>
      <c r="Q25" s="90" t="e">
        <f t="shared" si="13"/>
        <v>#DIV/0!</v>
      </c>
      <c r="R25" s="82"/>
      <c r="S25" s="88">
        <f>'ทรัพยากร '!E28</f>
        <v>40</v>
      </c>
      <c r="T25" s="82"/>
      <c r="U25" s="90" t="e">
        <f t="shared" si="14"/>
        <v>#DIV/0!</v>
      </c>
      <c r="V25" s="82"/>
      <c r="W25" s="88">
        <f>'ทรัพยากร '!F28</f>
        <v>0</v>
      </c>
      <c r="X25" s="82"/>
      <c r="Y25" s="90" t="e">
        <f t="shared" si="15"/>
        <v>#DIV/0!</v>
      </c>
      <c r="Z25" s="82"/>
      <c r="AA25" s="88">
        <f>'ทรัพยากร '!G28</f>
        <v>0</v>
      </c>
      <c r="AB25" s="82"/>
      <c r="AC25" s="90" t="e">
        <f t="shared" si="16"/>
        <v>#DIV/0!</v>
      </c>
      <c r="AD25" s="82"/>
      <c r="AE25" s="88">
        <f>'ทรัพยากร '!H28</f>
        <v>100</v>
      </c>
      <c r="AF25" s="82"/>
      <c r="AG25" s="90" t="e">
        <f t="shared" si="17"/>
        <v>#DIV/0!</v>
      </c>
      <c r="AH25" s="82"/>
      <c r="AI25" s="88">
        <f>'ทรัพยากร '!I28</f>
        <v>50</v>
      </c>
      <c r="AJ25" s="82"/>
      <c r="AK25" s="90" t="e">
        <f t="shared" si="18"/>
        <v>#DIV/0!</v>
      </c>
      <c r="AL25" s="82"/>
      <c r="AM25" s="88">
        <f>'ทรัพยากร '!J28</f>
        <v>0</v>
      </c>
      <c r="AN25" s="82"/>
      <c r="AO25" s="90" t="e">
        <f t="shared" si="19"/>
        <v>#DIV/0!</v>
      </c>
      <c r="AP25" s="82"/>
      <c r="AQ25" s="88">
        <f>'ทรัพยากร '!K28</f>
        <v>0</v>
      </c>
      <c r="AR25" s="82"/>
      <c r="AS25" s="90" t="e">
        <f t="shared" si="20"/>
        <v>#DIV/0!</v>
      </c>
      <c r="AT25" s="82"/>
      <c r="AU25" s="88">
        <f t="shared" si="21"/>
        <v>400</v>
      </c>
      <c r="AV25" s="82">
        <f t="shared" si="22"/>
        <v>0</v>
      </c>
      <c r="AW25" s="90" t="e">
        <f t="shared" si="23"/>
        <v>#DIV/0!</v>
      </c>
      <c r="AX25" s="82"/>
    </row>
    <row r="26" spans="1:50" ht="30" customHeight="1" x14ac:dyDescent="0.4">
      <c r="A26" s="81">
        <v>13</v>
      </c>
      <c r="B26" s="140" t="s">
        <v>76</v>
      </c>
      <c r="C26" s="141"/>
      <c r="D26" s="141"/>
      <c r="E26" s="141"/>
      <c r="F26" s="141"/>
      <c r="G26" s="141"/>
      <c r="H26" s="142"/>
      <c r="I26" s="143" t="s">
        <v>16</v>
      </c>
      <c r="J26" s="142"/>
      <c r="K26" s="88">
        <f>'ทรัพยากร '!P29</f>
        <v>0</v>
      </c>
      <c r="L26" s="82"/>
      <c r="M26" s="90" t="e">
        <f t="shared" si="12"/>
        <v>#DIV/0!</v>
      </c>
      <c r="N26" s="82"/>
      <c r="O26" s="88">
        <f>'ทรัพยากร '!D29</f>
        <v>1394</v>
      </c>
      <c r="P26" s="82"/>
      <c r="Q26" s="90" t="e">
        <f t="shared" si="13"/>
        <v>#DIV/0!</v>
      </c>
      <c r="R26" s="82"/>
      <c r="S26" s="88">
        <f>'ทรัพยากร '!E29</f>
        <v>20</v>
      </c>
      <c r="T26" s="82"/>
      <c r="U26" s="90" t="e">
        <f t="shared" si="14"/>
        <v>#DIV/0!</v>
      </c>
      <c r="V26" s="82"/>
      <c r="W26" s="88">
        <f>'ทรัพยากร '!F29</f>
        <v>49</v>
      </c>
      <c r="X26" s="82"/>
      <c r="Y26" s="90" t="e">
        <f t="shared" si="15"/>
        <v>#DIV/0!</v>
      </c>
      <c r="Z26" s="82"/>
      <c r="AA26" s="88">
        <f>'ทรัพยากร '!G29</f>
        <v>40</v>
      </c>
      <c r="AB26" s="82"/>
      <c r="AC26" s="90" t="e">
        <f t="shared" si="16"/>
        <v>#DIV/0!</v>
      </c>
      <c r="AD26" s="82"/>
      <c r="AE26" s="88">
        <f>'ทรัพยากร '!H29</f>
        <v>300</v>
      </c>
      <c r="AF26" s="82"/>
      <c r="AG26" s="90" t="e">
        <f t="shared" si="17"/>
        <v>#DIV/0!</v>
      </c>
      <c r="AH26" s="82"/>
      <c r="AI26" s="88">
        <f>'ทรัพยากร '!I29</f>
        <v>150</v>
      </c>
      <c r="AJ26" s="82"/>
      <c r="AK26" s="90" t="e">
        <f t="shared" si="18"/>
        <v>#DIV/0!</v>
      </c>
      <c r="AL26" s="82"/>
      <c r="AM26" s="88">
        <f>'ทรัพยากร '!J29</f>
        <v>50</v>
      </c>
      <c r="AN26" s="82"/>
      <c r="AO26" s="90" t="e">
        <f t="shared" si="19"/>
        <v>#DIV/0!</v>
      </c>
      <c r="AP26" s="82"/>
      <c r="AQ26" s="88">
        <f>'ทรัพยากร '!K29</f>
        <v>3</v>
      </c>
      <c r="AR26" s="82"/>
      <c r="AS26" s="90" t="e">
        <f t="shared" si="20"/>
        <v>#DIV/0!</v>
      </c>
      <c r="AT26" s="82"/>
      <c r="AU26" s="88">
        <f t="shared" si="21"/>
        <v>2006</v>
      </c>
      <c r="AV26" s="82">
        <f t="shared" si="22"/>
        <v>0</v>
      </c>
      <c r="AW26" s="90" t="e">
        <f t="shared" si="23"/>
        <v>#DIV/0!</v>
      </c>
      <c r="AX26" s="82"/>
    </row>
    <row r="27" spans="1:50" ht="30" customHeight="1" x14ac:dyDescent="0.4">
      <c r="A27" s="81">
        <v>14</v>
      </c>
      <c r="B27" s="140" t="s">
        <v>30</v>
      </c>
      <c r="C27" s="141"/>
      <c r="D27" s="141"/>
      <c r="E27" s="141"/>
      <c r="F27" s="141"/>
      <c r="G27" s="141"/>
      <c r="H27" s="142"/>
      <c r="I27" s="143" t="s">
        <v>18</v>
      </c>
      <c r="J27" s="142"/>
      <c r="K27" s="88">
        <f>'ทรัพยากร '!P30</f>
        <v>0</v>
      </c>
      <c r="L27" s="82"/>
      <c r="M27" s="90" t="e">
        <f t="shared" si="12"/>
        <v>#DIV/0!</v>
      </c>
      <c r="N27" s="82"/>
      <c r="O27" s="88">
        <f>'ทรัพยากร '!D30</f>
        <v>13400</v>
      </c>
      <c r="P27" s="82"/>
      <c r="Q27" s="90" t="e">
        <f t="shared" si="13"/>
        <v>#DIV/0!</v>
      </c>
      <c r="R27" s="82"/>
      <c r="S27" s="88">
        <f>'ทรัพยากร '!E30</f>
        <v>1000</v>
      </c>
      <c r="T27" s="82"/>
      <c r="U27" s="90" t="e">
        <f t="shared" si="14"/>
        <v>#DIV/0!</v>
      </c>
      <c r="V27" s="82"/>
      <c r="W27" s="88">
        <f>'ทรัพยากร '!F30</f>
        <v>800</v>
      </c>
      <c r="X27" s="82"/>
      <c r="Y27" s="90" t="e">
        <f t="shared" si="15"/>
        <v>#DIV/0!</v>
      </c>
      <c r="Z27" s="82"/>
      <c r="AA27" s="88">
        <f>'ทรัพยากร '!G30</f>
        <v>760</v>
      </c>
      <c r="AB27" s="82"/>
      <c r="AC27" s="90" t="e">
        <f t="shared" si="16"/>
        <v>#DIV/0!</v>
      </c>
      <c r="AD27" s="82"/>
      <c r="AE27" s="88">
        <f>'ทรัพยากร '!H30</f>
        <v>140</v>
      </c>
      <c r="AF27" s="82"/>
      <c r="AG27" s="90" t="e">
        <f t="shared" si="17"/>
        <v>#DIV/0!</v>
      </c>
      <c r="AH27" s="82"/>
      <c r="AI27" s="88">
        <f>'ทรัพยากร '!I30</f>
        <v>1000</v>
      </c>
      <c r="AJ27" s="82"/>
      <c r="AK27" s="90" t="e">
        <f t="shared" si="18"/>
        <v>#DIV/0!</v>
      </c>
      <c r="AL27" s="82"/>
      <c r="AM27" s="88">
        <f>'ทรัพยากร '!J30</f>
        <v>900</v>
      </c>
      <c r="AN27" s="82"/>
      <c r="AO27" s="90" t="e">
        <f t="shared" si="19"/>
        <v>#DIV/0!</v>
      </c>
      <c r="AP27" s="82"/>
      <c r="AQ27" s="88">
        <f>'ทรัพยากร '!K30</f>
        <v>290</v>
      </c>
      <c r="AR27" s="82"/>
      <c r="AS27" s="90" t="e">
        <f t="shared" si="20"/>
        <v>#DIV/0!</v>
      </c>
      <c r="AT27" s="82"/>
      <c r="AU27" s="88">
        <f t="shared" si="21"/>
        <v>18290</v>
      </c>
      <c r="AV27" s="82">
        <f t="shared" si="22"/>
        <v>0</v>
      </c>
      <c r="AW27" s="90" t="e">
        <f t="shared" si="23"/>
        <v>#DIV/0!</v>
      </c>
      <c r="AX27" s="82"/>
    </row>
    <row r="28" spans="1:50" ht="30" customHeight="1" x14ac:dyDescent="0.4">
      <c r="A28" s="81">
        <v>15</v>
      </c>
      <c r="B28" s="140" t="s">
        <v>97</v>
      </c>
      <c r="C28" s="141"/>
      <c r="D28" s="141"/>
      <c r="E28" s="141"/>
      <c r="F28" s="141"/>
      <c r="G28" s="141"/>
      <c r="H28" s="142"/>
      <c r="I28" s="143" t="s">
        <v>18</v>
      </c>
      <c r="J28" s="142"/>
      <c r="K28" s="88">
        <f>'ทรัพยากร '!P31</f>
        <v>10</v>
      </c>
      <c r="L28" s="82"/>
      <c r="M28" s="90" t="e">
        <f t="shared" si="12"/>
        <v>#DIV/0!</v>
      </c>
      <c r="N28" s="82"/>
      <c r="O28" s="88">
        <f>'ทรัพยากร '!D31</f>
        <v>50</v>
      </c>
      <c r="P28" s="82"/>
      <c r="Q28" s="90" t="e">
        <f t="shared" si="13"/>
        <v>#DIV/0!</v>
      </c>
      <c r="R28" s="82"/>
      <c r="S28" s="88">
        <f>'ทรัพยากร '!E31</f>
        <v>0</v>
      </c>
      <c r="T28" s="82"/>
      <c r="U28" s="90" t="e">
        <f t="shared" si="14"/>
        <v>#DIV/0!</v>
      </c>
      <c r="V28" s="82"/>
      <c r="W28" s="88">
        <f>'ทรัพยากร '!F31</f>
        <v>0</v>
      </c>
      <c r="X28" s="82"/>
      <c r="Y28" s="90" t="e">
        <f t="shared" si="15"/>
        <v>#DIV/0!</v>
      </c>
      <c r="Z28" s="82"/>
      <c r="AA28" s="88">
        <f>'ทรัพยากร '!G31</f>
        <v>0</v>
      </c>
      <c r="AB28" s="82"/>
      <c r="AC28" s="90" t="e">
        <f t="shared" si="16"/>
        <v>#DIV/0!</v>
      </c>
      <c r="AD28" s="82"/>
      <c r="AE28" s="88">
        <f>'ทรัพยากร '!H31</f>
        <v>192</v>
      </c>
      <c r="AF28" s="82"/>
      <c r="AG28" s="90" t="e">
        <f t="shared" si="17"/>
        <v>#DIV/0!</v>
      </c>
      <c r="AH28" s="82"/>
      <c r="AI28" s="88">
        <f>'ทรัพยากร '!I31</f>
        <v>0</v>
      </c>
      <c r="AJ28" s="82"/>
      <c r="AK28" s="90" t="e">
        <f t="shared" si="18"/>
        <v>#DIV/0!</v>
      </c>
      <c r="AL28" s="82"/>
      <c r="AM28" s="88">
        <f>'ทรัพยากร '!J31</f>
        <v>0</v>
      </c>
      <c r="AN28" s="82"/>
      <c r="AO28" s="90" t="e">
        <f t="shared" si="19"/>
        <v>#DIV/0!</v>
      </c>
      <c r="AP28" s="82"/>
      <c r="AQ28" s="88">
        <f>'ทรัพยากร '!K31</f>
        <v>0</v>
      </c>
      <c r="AR28" s="82"/>
      <c r="AS28" s="90" t="e">
        <f t="shared" si="20"/>
        <v>#DIV/0!</v>
      </c>
      <c r="AT28" s="82"/>
      <c r="AU28" s="88">
        <f t="shared" si="21"/>
        <v>252</v>
      </c>
      <c r="AV28" s="82">
        <f t="shared" si="22"/>
        <v>0</v>
      </c>
      <c r="AW28" s="90" t="e">
        <f t="shared" si="23"/>
        <v>#DIV/0!</v>
      </c>
      <c r="AX28" s="82"/>
    </row>
    <row r="29" spans="1:50" ht="30" customHeight="1" x14ac:dyDescent="0.4">
      <c r="A29" s="81">
        <v>16</v>
      </c>
      <c r="B29" s="140" t="s">
        <v>91</v>
      </c>
      <c r="C29" s="141"/>
      <c r="D29" s="141"/>
      <c r="E29" s="141"/>
      <c r="F29" s="141"/>
      <c r="G29" s="141"/>
      <c r="H29" s="142"/>
      <c r="I29" s="143" t="s">
        <v>26</v>
      </c>
      <c r="J29" s="142"/>
      <c r="K29" s="88">
        <f>'ทรัพยากร '!P32+'ทรัพยากร '!P33+'ทรัพยากร '!P34</f>
        <v>10619</v>
      </c>
      <c r="L29" s="82"/>
      <c r="M29" s="90" t="e">
        <f t="shared" si="12"/>
        <v>#DIV/0!</v>
      </c>
      <c r="N29" s="82"/>
      <c r="O29" s="88">
        <f>'ทรัพยากร '!D32+'ทรัพยากร '!D33+'ทรัพยากร '!D34</f>
        <v>6781</v>
      </c>
      <c r="P29" s="82"/>
      <c r="Q29" s="90" t="e">
        <f t="shared" si="13"/>
        <v>#DIV/0!</v>
      </c>
      <c r="R29" s="82"/>
      <c r="S29" s="88">
        <f>'ทรัพยากร '!F32+'ทรัพยากร '!F33+'ทรัพยากร '!F34</f>
        <v>3790</v>
      </c>
      <c r="T29" s="82"/>
      <c r="U29" s="90" t="e">
        <f t="shared" si="14"/>
        <v>#DIV/0!</v>
      </c>
      <c r="V29" s="82"/>
      <c r="W29" s="88">
        <f>'ทรัพยากร '!F32+'ทรัพยากร '!F33+'ทรัพยากร '!F34</f>
        <v>3790</v>
      </c>
      <c r="X29" s="82"/>
      <c r="Y29" s="90" t="e">
        <f t="shared" si="15"/>
        <v>#DIV/0!</v>
      </c>
      <c r="Z29" s="82"/>
      <c r="AA29" s="88">
        <f>'ทรัพยากร '!G32+'ทรัพยากร '!G33+'ทรัพยากร '!G34</f>
        <v>4240</v>
      </c>
      <c r="AB29" s="82"/>
      <c r="AC29" s="90" t="e">
        <f t="shared" si="16"/>
        <v>#DIV/0!</v>
      </c>
      <c r="AD29" s="82"/>
      <c r="AE29" s="88">
        <f>'ทรัพยากร '!H32+'ทรัพยากร '!H33+'ทรัพยากร '!H34</f>
        <v>722</v>
      </c>
      <c r="AF29" s="82"/>
      <c r="AG29" s="90" t="e">
        <f t="shared" si="17"/>
        <v>#DIV/0!</v>
      </c>
      <c r="AH29" s="82"/>
      <c r="AI29" s="88">
        <f>'ทรัพยากร '!I32+'ทรัพยากร '!I33+'ทรัพยากร '!I34</f>
        <v>2000</v>
      </c>
      <c r="AJ29" s="82"/>
      <c r="AK29" s="90" t="e">
        <f t="shared" si="18"/>
        <v>#DIV/0!</v>
      </c>
      <c r="AL29" s="82"/>
      <c r="AM29" s="88">
        <f>'ทรัพยากร '!J32+'ทรัพยากร '!J33+'ทรัพยากร '!J34</f>
        <v>280</v>
      </c>
      <c r="AN29" s="82"/>
      <c r="AO29" s="90" t="e">
        <f t="shared" si="19"/>
        <v>#DIV/0!</v>
      </c>
      <c r="AP29" s="82"/>
      <c r="AQ29" s="88">
        <f>'ทรัพยากร '!K32+'ทรัพยากร '!K33+'ทรัพยากร '!K34</f>
        <v>1500</v>
      </c>
      <c r="AR29" s="82"/>
      <c r="AS29" s="90" t="e">
        <f t="shared" si="20"/>
        <v>#DIV/0!</v>
      </c>
      <c r="AT29" s="82"/>
      <c r="AU29" s="88">
        <f t="shared" si="21"/>
        <v>33722</v>
      </c>
      <c r="AV29" s="82">
        <f t="shared" si="22"/>
        <v>0</v>
      </c>
      <c r="AW29" s="90" t="e">
        <f t="shared" si="23"/>
        <v>#DIV/0!</v>
      </c>
      <c r="AX29" s="82"/>
    </row>
    <row r="30" spans="1:50" ht="30" customHeight="1" x14ac:dyDescent="0.4">
      <c r="A30" s="81">
        <v>17</v>
      </c>
      <c r="B30" s="140" t="s">
        <v>92</v>
      </c>
      <c r="C30" s="141"/>
      <c r="D30" s="141"/>
      <c r="E30" s="141"/>
      <c r="F30" s="141"/>
      <c r="G30" s="141"/>
      <c r="H30" s="142"/>
      <c r="I30" s="143" t="s">
        <v>28</v>
      </c>
      <c r="J30" s="142"/>
      <c r="K30" s="88">
        <f>'ทรัพยากร '!P37</f>
        <v>4</v>
      </c>
      <c r="L30" s="82"/>
      <c r="M30" s="90" t="e">
        <f t="shared" si="12"/>
        <v>#DIV/0!</v>
      </c>
      <c r="N30" s="82"/>
      <c r="O30" s="88">
        <f>'ทรัพยากร '!D37</f>
        <v>550</v>
      </c>
      <c r="P30" s="82"/>
      <c r="Q30" s="90" t="e">
        <f t="shared" si="13"/>
        <v>#DIV/0!</v>
      </c>
      <c r="R30" s="82"/>
      <c r="S30" s="88">
        <f>'ทรัพยากร '!E37</f>
        <v>0</v>
      </c>
      <c r="T30" s="82"/>
      <c r="U30" s="90" t="e">
        <f t="shared" si="14"/>
        <v>#DIV/0!</v>
      </c>
      <c r="V30" s="82"/>
      <c r="W30" s="88">
        <f>'ทรัพยากร '!F37</f>
        <v>120</v>
      </c>
      <c r="X30" s="82"/>
      <c r="Y30" s="90" t="e">
        <f t="shared" si="15"/>
        <v>#DIV/0!</v>
      </c>
      <c r="Z30" s="82"/>
      <c r="AA30" s="88">
        <f>'ทรัพยากร '!G37</f>
        <v>100</v>
      </c>
      <c r="AB30" s="82"/>
      <c r="AC30" s="90" t="e">
        <f t="shared" si="16"/>
        <v>#DIV/0!</v>
      </c>
      <c r="AD30" s="82"/>
      <c r="AE30" s="88">
        <f>'ทรัพยากร '!H37</f>
        <v>896</v>
      </c>
      <c r="AF30" s="82"/>
      <c r="AG30" s="90" t="e">
        <f t="shared" si="17"/>
        <v>#DIV/0!</v>
      </c>
      <c r="AH30" s="82"/>
      <c r="AI30" s="88">
        <f>'ทรัพยากร '!I38</f>
        <v>92</v>
      </c>
      <c r="AJ30" s="82"/>
      <c r="AK30" s="90" t="e">
        <f t="shared" si="18"/>
        <v>#DIV/0!</v>
      </c>
      <c r="AL30" s="82"/>
      <c r="AM30" s="88">
        <f>'ทรัพยากร '!J38</f>
        <v>750</v>
      </c>
      <c r="AN30" s="82"/>
      <c r="AO30" s="90" t="e">
        <f t="shared" si="19"/>
        <v>#DIV/0!</v>
      </c>
      <c r="AP30" s="82"/>
      <c r="AQ30" s="88">
        <f>'ทรัพยากร '!K37</f>
        <v>89</v>
      </c>
      <c r="AR30" s="82"/>
      <c r="AS30" s="90" t="e">
        <f t="shared" si="20"/>
        <v>#DIV/0!</v>
      </c>
      <c r="AT30" s="82"/>
      <c r="AU30" s="88">
        <f t="shared" si="21"/>
        <v>2601</v>
      </c>
      <c r="AV30" s="82">
        <f t="shared" si="22"/>
        <v>0</v>
      </c>
      <c r="AW30" s="90" t="e">
        <f t="shared" si="23"/>
        <v>#DIV/0!</v>
      </c>
      <c r="AX30" s="82"/>
    </row>
    <row r="31" spans="1:50" ht="30" customHeight="1" x14ac:dyDescent="0.4">
      <c r="A31" s="81">
        <v>18</v>
      </c>
      <c r="B31" s="140" t="s">
        <v>41</v>
      </c>
      <c r="C31" s="141"/>
      <c r="D31" s="141"/>
      <c r="E31" s="141"/>
      <c r="F31" s="141"/>
      <c r="G31" s="141"/>
      <c r="H31" s="142"/>
      <c r="I31" s="143" t="s">
        <v>26</v>
      </c>
      <c r="J31" s="142"/>
      <c r="K31" s="88">
        <f>'ทรัพยากร '!P43</f>
        <v>130</v>
      </c>
      <c r="L31" s="82"/>
      <c r="M31" s="90" t="e">
        <f t="shared" si="12"/>
        <v>#DIV/0!</v>
      </c>
      <c r="N31" s="82"/>
      <c r="O31" s="88">
        <f>'ทรัพยากร '!D43</f>
        <v>0</v>
      </c>
      <c r="P31" s="82"/>
      <c r="Q31" s="90" t="e">
        <f t="shared" si="13"/>
        <v>#DIV/0!</v>
      </c>
      <c r="R31" s="82"/>
      <c r="S31" s="88">
        <f>'ทรัพยากร '!E43</f>
        <v>2</v>
      </c>
      <c r="T31" s="82"/>
      <c r="U31" s="90" t="e">
        <f t="shared" si="14"/>
        <v>#DIV/0!</v>
      </c>
      <c r="V31" s="82"/>
      <c r="W31" s="88">
        <f>'ทรัพยากร '!F43</f>
        <v>0</v>
      </c>
      <c r="X31" s="82"/>
      <c r="Y31" s="90" t="e">
        <f t="shared" si="15"/>
        <v>#DIV/0!</v>
      </c>
      <c r="Z31" s="82"/>
      <c r="AA31" s="88">
        <f>'ทรัพยากร '!G43</f>
        <v>0</v>
      </c>
      <c r="AB31" s="82"/>
      <c r="AC31" s="90" t="e">
        <f t="shared" si="16"/>
        <v>#DIV/0!</v>
      </c>
      <c r="AD31" s="82"/>
      <c r="AE31" s="88">
        <f>'ทรัพยากร '!H43</f>
        <v>30</v>
      </c>
      <c r="AF31" s="82"/>
      <c r="AG31" s="90" t="e">
        <f t="shared" si="17"/>
        <v>#DIV/0!</v>
      </c>
      <c r="AH31" s="82"/>
      <c r="AI31" s="88">
        <f>'ทรัพยากร '!I43</f>
        <v>10</v>
      </c>
      <c r="AJ31" s="82"/>
      <c r="AK31" s="90" t="e">
        <f t="shared" si="18"/>
        <v>#DIV/0!</v>
      </c>
      <c r="AL31" s="82"/>
      <c r="AM31" s="88">
        <f>'ทรัพยากร '!J43</f>
        <v>10</v>
      </c>
      <c r="AN31" s="82"/>
      <c r="AO31" s="90" t="e">
        <f t="shared" si="19"/>
        <v>#DIV/0!</v>
      </c>
      <c r="AP31" s="82"/>
      <c r="AQ31" s="88">
        <f>'ทรัพยากร '!K43</f>
        <v>10</v>
      </c>
      <c r="AR31" s="82"/>
      <c r="AS31" s="90" t="e">
        <f t="shared" si="20"/>
        <v>#DIV/0!</v>
      </c>
      <c r="AT31" s="82"/>
      <c r="AU31" s="88">
        <f t="shared" si="21"/>
        <v>192</v>
      </c>
      <c r="AV31" s="82">
        <f t="shared" si="22"/>
        <v>0</v>
      </c>
      <c r="AW31" s="90" t="e">
        <f t="shared" si="23"/>
        <v>#DIV/0!</v>
      </c>
      <c r="AX31" s="82"/>
    </row>
    <row r="32" spans="1:50" ht="30" customHeight="1" x14ac:dyDescent="0.4">
      <c r="A32" s="81">
        <v>18.100000000000001</v>
      </c>
      <c r="B32" s="140" t="s">
        <v>51</v>
      </c>
      <c r="C32" s="152"/>
      <c r="D32" s="152"/>
      <c r="E32" s="152"/>
      <c r="F32" s="152"/>
      <c r="G32" s="152"/>
      <c r="H32" s="153"/>
      <c r="I32" s="143" t="s">
        <v>26</v>
      </c>
      <c r="J32" s="142"/>
      <c r="K32" s="88">
        <f>'ทรัพยากร '!P44</f>
        <v>0</v>
      </c>
      <c r="L32" s="82"/>
      <c r="M32" s="90" t="e">
        <f t="shared" si="12"/>
        <v>#DIV/0!</v>
      </c>
      <c r="N32" s="82"/>
      <c r="O32" s="88">
        <f>'ทรัพยากร '!D44</f>
        <v>10</v>
      </c>
      <c r="P32" s="82"/>
      <c r="Q32" s="90" t="e">
        <f t="shared" si="13"/>
        <v>#DIV/0!</v>
      </c>
      <c r="R32" s="82"/>
      <c r="S32" s="88">
        <f>'ทรัพยากร '!E44</f>
        <v>9</v>
      </c>
      <c r="T32" s="82"/>
      <c r="U32" s="90" t="e">
        <f t="shared" si="14"/>
        <v>#DIV/0!</v>
      </c>
      <c r="V32" s="82"/>
      <c r="W32" s="88">
        <f>'ทรัพยากร '!F44</f>
        <v>0</v>
      </c>
      <c r="X32" s="82"/>
      <c r="Y32" s="90" t="e">
        <f t="shared" si="15"/>
        <v>#DIV/0!</v>
      </c>
      <c r="Z32" s="82"/>
      <c r="AA32" s="88">
        <f>'ทรัพยากร '!G44</f>
        <v>0</v>
      </c>
      <c r="AB32" s="82"/>
      <c r="AC32" s="90" t="e">
        <f t="shared" si="16"/>
        <v>#DIV/0!</v>
      </c>
      <c r="AD32" s="82"/>
      <c r="AE32" s="88">
        <f>'ทรัพยากร '!H44</f>
        <v>17</v>
      </c>
      <c r="AF32" s="82"/>
      <c r="AG32" s="90" t="e">
        <f t="shared" si="17"/>
        <v>#DIV/0!</v>
      </c>
      <c r="AH32" s="82"/>
      <c r="AI32" s="88">
        <f>'ทรัพยากร '!I44</f>
        <v>0</v>
      </c>
      <c r="AJ32" s="82"/>
      <c r="AK32" s="90" t="e">
        <f t="shared" si="18"/>
        <v>#DIV/0!</v>
      </c>
      <c r="AL32" s="82"/>
      <c r="AM32" s="88">
        <f>'ทรัพยากร '!J44</f>
        <v>0</v>
      </c>
      <c r="AN32" s="82"/>
      <c r="AO32" s="90" t="e">
        <f t="shared" si="19"/>
        <v>#DIV/0!</v>
      </c>
      <c r="AP32" s="82"/>
      <c r="AQ32" s="88">
        <f>'ทรัพยากร '!K44</f>
        <v>0</v>
      </c>
      <c r="AR32" s="82"/>
      <c r="AS32" s="90" t="e">
        <f t="shared" si="20"/>
        <v>#DIV/0!</v>
      </c>
      <c r="AT32" s="82"/>
      <c r="AU32" s="88">
        <f t="shared" si="21"/>
        <v>36</v>
      </c>
      <c r="AV32" s="82">
        <f t="shared" si="22"/>
        <v>0</v>
      </c>
      <c r="AW32" s="90" t="e">
        <f t="shared" si="23"/>
        <v>#DIV/0!</v>
      </c>
      <c r="AX32" s="82"/>
    </row>
    <row r="33" spans="1:50" ht="30" customHeight="1" x14ac:dyDescent="0.4">
      <c r="A33" s="81">
        <v>19</v>
      </c>
      <c r="B33" s="140" t="s">
        <v>77</v>
      </c>
      <c r="C33" s="141"/>
      <c r="D33" s="141"/>
      <c r="E33" s="141"/>
      <c r="F33" s="141"/>
      <c r="G33" s="141"/>
      <c r="H33" s="142"/>
      <c r="I33" s="143" t="s">
        <v>45</v>
      </c>
      <c r="J33" s="142"/>
      <c r="K33" s="88">
        <f>'ทรัพยากร '!P45</f>
        <v>0</v>
      </c>
      <c r="L33" s="82"/>
      <c r="M33" s="90" t="e">
        <f t="shared" si="12"/>
        <v>#DIV/0!</v>
      </c>
      <c r="N33" s="82"/>
      <c r="O33" s="88">
        <f>'ทรัพยากร '!D45</f>
        <v>22</v>
      </c>
      <c r="P33" s="82"/>
      <c r="Q33" s="90" t="e">
        <f t="shared" si="13"/>
        <v>#DIV/0!</v>
      </c>
      <c r="R33" s="82"/>
      <c r="S33" s="88">
        <f>'ทรัพยากร '!E45</f>
        <v>7</v>
      </c>
      <c r="T33" s="82"/>
      <c r="U33" s="90" t="e">
        <f t="shared" si="14"/>
        <v>#DIV/0!</v>
      </c>
      <c r="V33" s="82"/>
      <c r="W33" s="88">
        <f>'ทรัพยากร '!F45</f>
        <v>50</v>
      </c>
      <c r="X33" s="82"/>
      <c r="Y33" s="90" t="e">
        <f t="shared" si="15"/>
        <v>#DIV/0!</v>
      </c>
      <c r="Z33" s="82"/>
      <c r="AA33" s="88">
        <f>'ทรัพยากร '!G45</f>
        <v>20</v>
      </c>
      <c r="AB33" s="82"/>
      <c r="AC33" s="90" t="e">
        <f t="shared" si="16"/>
        <v>#DIV/0!</v>
      </c>
      <c r="AD33" s="82"/>
      <c r="AE33" s="88">
        <f>'ทรัพยากร '!H45</f>
        <v>30</v>
      </c>
      <c r="AF33" s="82"/>
      <c r="AG33" s="90" t="e">
        <f t="shared" si="17"/>
        <v>#DIV/0!</v>
      </c>
      <c r="AH33" s="82"/>
      <c r="AI33" s="88">
        <f>'ทรัพยากร '!I45</f>
        <v>8</v>
      </c>
      <c r="AJ33" s="82"/>
      <c r="AK33" s="90" t="e">
        <f t="shared" si="18"/>
        <v>#DIV/0!</v>
      </c>
      <c r="AL33" s="82"/>
      <c r="AM33" s="88">
        <f>'ทรัพยากร '!J45</f>
        <v>50</v>
      </c>
      <c r="AN33" s="82"/>
      <c r="AO33" s="90" t="e">
        <f t="shared" si="19"/>
        <v>#DIV/0!</v>
      </c>
      <c r="AP33" s="82"/>
      <c r="AQ33" s="88">
        <f>'ทรัพยากร '!K45</f>
        <v>25</v>
      </c>
      <c r="AR33" s="82"/>
      <c r="AS33" s="90" t="e">
        <f t="shared" si="20"/>
        <v>#DIV/0!</v>
      </c>
      <c r="AT33" s="82"/>
      <c r="AU33" s="88">
        <f t="shared" si="21"/>
        <v>212</v>
      </c>
      <c r="AV33" s="82">
        <f t="shared" si="22"/>
        <v>0</v>
      </c>
      <c r="AW33" s="90" t="e">
        <f t="shared" si="23"/>
        <v>#DIV/0!</v>
      </c>
      <c r="AX33" s="82"/>
    </row>
    <row r="34" spans="1:50" ht="30" customHeight="1" x14ac:dyDescent="0.4">
      <c r="A34" s="81">
        <v>20</v>
      </c>
      <c r="B34" s="140" t="s">
        <v>78</v>
      </c>
      <c r="C34" s="141"/>
      <c r="D34" s="141"/>
      <c r="E34" s="141"/>
      <c r="F34" s="141"/>
      <c r="G34" s="141"/>
      <c r="H34" s="142"/>
      <c r="I34" s="143" t="s">
        <v>45</v>
      </c>
      <c r="J34" s="142"/>
      <c r="K34" s="88">
        <f>'ทรัพยากร '!P46</f>
        <v>0</v>
      </c>
      <c r="L34" s="82"/>
      <c r="M34" s="90" t="e">
        <f t="shared" si="12"/>
        <v>#DIV/0!</v>
      </c>
      <c r="N34" s="82"/>
      <c r="O34" s="88">
        <f>'ทรัพยากร '!D46</f>
        <v>31</v>
      </c>
      <c r="P34" s="82"/>
      <c r="Q34" s="90" t="e">
        <f t="shared" si="13"/>
        <v>#DIV/0!</v>
      </c>
      <c r="R34" s="82"/>
      <c r="S34" s="88">
        <f>'ทรัพยากร '!E46</f>
        <v>2</v>
      </c>
      <c r="T34" s="82"/>
      <c r="U34" s="90" t="e">
        <f t="shared" si="14"/>
        <v>#DIV/0!</v>
      </c>
      <c r="V34" s="82"/>
      <c r="W34" s="88">
        <f>'ทรัพยากร '!F46</f>
        <v>0</v>
      </c>
      <c r="X34" s="82"/>
      <c r="Y34" s="90" t="e">
        <f t="shared" si="15"/>
        <v>#DIV/0!</v>
      </c>
      <c r="Z34" s="82"/>
      <c r="AA34" s="88">
        <f>'ทรัพยากร '!G46</f>
        <v>20</v>
      </c>
      <c r="AB34" s="82"/>
      <c r="AC34" s="90" t="e">
        <f t="shared" si="16"/>
        <v>#DIV/0!</v>
      </c>
      <c r="AD34" s="82"/>
      <c r="AE34" s="88">
        <f>'ทรัพยากร '!H46</f>
        <v>20</v>
      </c>
      <c r="AF34" s="82"/>
      <c r="AG34" s="90" t="e">
        <f t="shared" si="17"/>
        <v>#DIV/0!</v>
      </c>
      <c r="AH34" s="82"/>
      <c r="AI34" s="88">
        <f>'ทรัพยากร '!I46</f>
        <v>7</v>
      </c>
      <c r="AJ34" s="82"/>
      <c r="AK34" s="90" t="e">
        <f t="shared" si="18"/>
        <v>#DIV/0!</v>
      </c>
      <c r="AL34" s="82"/>
      <c r="AM34" s="88">
        <f>'ทรัพยากร '!J46</f>
        <v>50</v>
      </c>
      <c r="AN34" s="82"/>
      <c r="AO34" s="90" t="e">
        <f t="shared" si="19"/>
        <v>#DIV/0!</v>
      </c>
      <c r="AP34" s="82"/>
      <c r="AQ34" s="88">
        <f>'ทรัพยากร '!K46</f>
        <v>0</v>
      </c>
      <c r="AR34" s="82"/>
      <c r="AS34" s="90" t="e">
        <f t="shared" si="20"/>
        <v>#DIV/0!</v>
      </c>
      <c r="AT34" s="82"/>
      <c r="AU34" s="88">
        <f t="shared" si="21"/>
        <v>130</v>
      </c>
      <c r="AV34" s="82">
        <f t="shared" si="22"/>
        <v>0</v>
      </c>
      <c r="AW34" s="90" t="e">
        <f t="shared" si="23"/>
        <v>#DIV/0!</v>
      </c>
      <c r="AX34" s="82"/>
    </row>
    <row r="35" spans="1:50" ht="30" customHeight="1" x14ac:dyDescent="0.7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154"/>
      <c r="L35" s="155"/>
      <c r="M35" s="155"/>
      <c r="N35" s="155"/>
      <c r="O35" s="154"/>
      <c r="P35" s="155"/>
      <c r="Q35" s="155"/>
      <c r="R35" s="155"/>
      <c r="S35" s="154"/>
      <c r="T35" s="155"/>
      <c r="U35" s="155"/>
      <c r="V35" s="155"/>
      <c r="W35" s="154"/>
      <c r="X35" s="155"/>
      <c r="Y35" s="155"/>
      <c r="Z35" s="155"/>
      <c r="AA35" s="154"/>
      <c r="AB35" s="155"/>
      <c r="AC35" s="155"/>
      <c r="AD35" s="155"/>
      <c r="AE35" s="154"/>
      <c r="AF35" s="155"/>
      <c r="AG35" s="155"/>
      <c r="AH35" s="155"/>
      <c r="AI35" s="154"/>
      <c r="AJ35" s="155"/>
      <c r="AK35" s="155"/>
      <c r="AL35" s="155"/>
      <c r="AM35" s="154"/>
      <c r="AN35" s="155"/>
      <c r="AO35" s="155"/>
      <c r="AP35" s="155"/>
      <c r="AQ35" s="154"/>
      <c r="AR35" s="155"/>
      <c r="AS35" s="155"/>
      <c r="AT35" s="155"/>
      <c r="AU35" s="154"/>
      <c r="AV35" s="155"/>
      <c r="AW35" s="155"/>
      <c r="AX35" s="155"/>
    </row>
    <row r="36" spans="1:50" ht="30" customHeight="1" x14ac:dyDescent="0.7">
      <c r="A36" s="78"/>
      <c r="B36" s="151" t="s">
        <v>79</v>
      </c>
      <c r="C36" s="145"/>
      <c r="D36" s="145"/>
      <c r="E36" s="145"/>
      <c r="F36" s="83"/>
      <c r="G36" s="83"/>
      <c r="H36" s="83"/>
      <c r="I36" s="83"/>
      <c r="J36" s="83"/>
      <c r="K36" s="151" t="s">
        <v>80</v>
      </c>
      <c r="L36" s="145"/>
      <c r="M36" s="145"/>
      <c r="N36" s="145"/>
      <c r="O36" s="151" t="s">
        <v>80</v>
      </c>
      <c r="P36" s="145"/>
      <c r="Q36" s="145"/>
      <c r="R36" s="145"/>
      <c r="S36" s="151" t="s">
        <v>80</v>
      </c>
      <c r="T36" s="145"/>
      <c r="U36" s="145"/>
      <c r="V36" s="145"/>
      <c r="W36" s="151" t="s">
        <v>80</v>
      </c>
      <c r="X36" s="145"/>
      <c r="Y36" s="145"/>
      <c r="Z36" s="145"/>
      <c r="AA36" s="151" t="s">
        <v>80</v>
      </c>
      <c r="AB36" s="145"/>
      <c r="AC36" s="145"/>
      <c r="AD36" s="145"/>
      <c r="AE36" s="151" t="s">
        <v>80</v>
      </c>
      <c r="AF36" s="145"/>
      <c r="AG36" s="145"/>
      <c r="AH36" s="145"/>
      <c r="AI36" s="151" t="s">
        <v>80</v>
      </c>
      <c r="AJ36" s="145"/>
      <c r="AK36" s="145"/>
      <c r="AL36" s="145"/>
      <c r="AM36" s="151" t="s">
        <v>80</v>
      </c>
      <c r="AN36" s="145"/>
      <c r="AO36" s="145"/>
      <c r="AP36" s="145"/>
      <c r="AQ36" s="151" t="s">
        <v>80</v>
      </c>
      <c r="AR36" s="145"/>
      <c r="AS36" s="145"/>
      <c r="AT36" s="145"/>
      <c r="AU36" s="151" t="s">
        <v>80</v>
      </c>
      <c r="AV36" s="145"/>
      <c r="AW36" s="145"/>
      <c r="AX36" s="145"/>
    </row>
    <row r="37" spans="1:50" ht="30" customHeight="1" x14ac:dyDescent="0.7">
      <c r="A37" s="78"/>
      <c r="B37" s="151" t="s">
        <v>81</v>
      </c>
      <c r="C37" s="145"/>
      <c r="D37" s="145"/>
      <c r="E37" s="145"/>
      <c r="F37" s="83"/>
      <c r="G37" s="83"/>
      <c r="H37" s="83"/>
      <c r="I37" s="83"/>
      <c r="J37" s="83"/>
      <c r="K37" s="151" t="s">
        <v>81</v>
      </c>
      <c r="L37" s="145"/>
      <c r="M37" s="145"/>
      <c r="N37" s="145"/>
      <c r="O37" s="151" t="s">
        <v>81</v>
      </c>
      <c r="P37" s="145"/>
      <c r="Q37" s="145"/>
      <c r="R37" s="145"/>
      <c r="S37" s="151" t="s">
        <v>81</v>
      </c>
      <c r="T37" s="145"/>
      <c r="U37" s="145"/>
      <c r="V37" s="145"/>
      <c r="W37" s="151" t="s">
        <v>81</v>
      </c>
      <c r="X37" s="145"/>
      <c r="Y37" s="145"/>
      <c r="Z37" s="145"/>
      <c r="AA37" s="151" t="s">
        <v>81</v>
      </c>
      <c r="AB37" s="145"/>
      <c r="AC37" s="145"/>
      <c r="AD37" s="145"/>
      <c r="AE37" s="151" t="s">
        <v>81</v>
      </c>
      <c r="AF37" s="145"/>
      <c r="AG37" s="145"/>
      <c r="AH37" s="145"/>
      <c r="AI37" s="151" t="s">
        <v>81</v>
      </c>
      <c r="AJ37" s="145"/>
      <c r="AK37" s="145"/>
      <c r="AL37" s="145"/>
      <c r="AM37" s="151" t="s">
        <v>81</v>
      </c>
      <c r="AN37" s="145"/>
      <c r="AO37" s="145"/>
      <c r="AP37" s="145"/>
      <c r="AQ37" s="151" t="s">
        <v>81</v>
      </c>
      <c r="AR37" s="145"/>
      <c r="AS37" s="145"/>
      <c r="AT37" s="145"/>
      <c r="AU37" s="151" t="s">
        <v>81</v>
      </c>
      <c r="AV37" s="145"/>
      <c r="AW37" s="145"/>
      <c r="AX37" s="145"/>
    </row>
    <row r="38" spans="1:50" ht="30" customHeight="1" x14ac:dyDescent="0.7">
      <c r="A38" s="78"/>
      <c r="B38" s="151" t="s">
        <v>93</v>
      </c>
      <c r="C38" s="145"/>
      <c r="D38" s="145"/>
      <c r="E38" s="145"/>
      <c r="F38" s="83"/>
      <c r="G38" s="83"/>
      <c r="H38" s="83"/>
      <c r="I38" s="83"/>
      <c r="J38" s="83"/>
      <c r="K38" s="151"/>
      <c r="L38" s="145"/>
      <c r="M38" s="145"/>
      <c r="N38" s="145"/>
      <c r="O38" s="151"/>
      <c r="P38" s="145"/>
      <c r="Q38" s="145"/>
      <c r="R38" s="145"/>
      <c r="S38" s="151"/>
      <c r="T38" s="145"/>
      <c r="U38" s="145"/>
      <c r="V38" s="145"/>
      <c r="W38" s="151"/>
      <c r="X38" s="145"/>
      <c r="Y38" s="145"/>
      <c r="Z38" s="145"/>
      <c r="AA38" s="151"/>
      <c r="AB38" s="145"/>
      <c r="AC38" s="145"/>
      <c r="AD38" s="145"/>
      <c r="AE38" s="151"/>
      <c r="AF38" s="145"/>
      <c r="AG38" s="145"/>
      <c r="AH38" s="145"/>
      <c r="AI38" s="151"/>
      <c r="AJ38" s="145"/>
      <c r="AK38" s="145"/>
      <c r="AL38" s="145"/>
      <c r="AM38" s="151"/>
      <c r="AN38" s="145"/>
      <c r="AO38" s="145"/>
      <c r="AP38" s="145"/>
      <c r="AQ38" s="151"/>
      <c r="AR38" s="145"/>
      <c r="AS38" s="145"/>
      <c r="AT38" s="145"/>
      <c r="AU38" s="151"/>
      <c r="AV38" s="145"/>
      <c r="AW38" s="145"/>
      <c r="AX38" s="145"/>
    </row>
  </sheetData>
  <mergeCells count="116">
    <mergeCell ref="AU3:AX3"/>
    <mergeCell ref="AU35:AX35"/>
    <mergeCell ref="AU36:AX36"/>
    <mergeCell ref="AU37:AX37"/>
    <mergeCell ref="AU38:AX38"/>
    <mergeCell ref="A5:J5"/>
    <mergeCell ref="A13:J13"/>
    <mergeCell ref="AM3:AP3"/>
    <mergeCell ref="AM35:AP35"/>
    <mergeCell ref="AM36:AP36"/>
    <mergeCell ref="AM37:AP37"/>
    <mergeCell ref="AM38:AP38"/>
    <mergeCell ref="AQ3:AT3"/>
    <mergeCell ref="AQ35:AT35"/>
    <mergeCell ref="AQ36:AT36"/>
    <mergeCell ref="AQ37:AT37"/>
    <mergeCell ref="AQ38:AT38"/>
    <mergeCell ref="AE3:AH3"/>
    <mergeCell ref="AE35:AH35"/>
    <mergeCell ref="AE36:AH36"/>
    <mergeCell ref="AE37:AH37"/>
    <mergeCell ref="AE38:AH38"/>
    <mergeCell ref="AI3:AL3"/>
    <mergeCell ref="AI35:AL35"/>
    <mergeCell ref="AI36:AL36"/>
    <mergeCell ref="AI37:AL37"/>
    <mergeCell ref="AI38:AL38"/>
    <mergeCell ref="W3:Z3"/>
    <mergeCell ref="W35:Z35"/>
    <mergeCell ref="W36:Z36"/>
    <mergeCell ref="W37:Z37"/>
    <mergeCell ref="W38:Z38"/>
    <mergeCell ref="AA3:AD3"/>
    <mergeCell ref="AA35:AD35"/>
    <mergeCell ref="AA36:AD36"/>
    <mergeCell ref="AA37:AD37"/>
    <mergeCell ref="AA38:AD38"/>
    <mergeCell ref="O3:R3"/>
    <mergeCell ref="O35:R35"/>
    <mergeCell ref="O36:R36"/>
    <mergeCell ref="O37:R37"/>
    <mergeCell ref="O38:R38"/>
    <mergeCell ref="S3:V3"/>
    <mergeCell ref="S35:V35"/>
    <mergeCell ref="S36:V36"/>
    <mergeCell ref="S37:V37"/>
    <mergeCell ref="S38:V38"/>
    <mergeCell ref="B37:E37"/>
    <mergeCell ref="K37:N37"/>
    <mergeCell ref="B38:E38"/>
    <mergeCell ref="K38:N38"/>
    <mergeCell ref="B32:H32"/>
    <mergeCell ref="B33:H33"/>
    <mergeCell ref="I33:J33"/>
    <mergeCell ref="B34:H34"/>
    <mergeCell ref="I34:J34"/>
    <mergeCell ref="K35:N35"/>
    <mergeCell ref="B36:E36"/>
    <mergeCell ref="K36:N36"/>
    <mergeCell ref="B30:H30"/>
    <mergeCell ref="I30:J30"/>
    <mergeCell ref="B31:H31"/>
    <mergeCell ref="I31:J31"/>
    <mergeCell ref="I32:J32"/>
    <mergeCell ref="B27:H27"/>
    <mergeCell ref="I27:J27"/>
    <mergeCell ref="B28:H28"/>
    <mergeCell ref="I28:J28"/>
    <mergeCell ref="B29:H29"/>
    <mergeCell ref="I29:J29"/>
    <mergeCell ref="B24:H24"/>
    <mergeCell ref="I24:J24"/>
    <mergeCell ref="B25:H25"/>
    <mergeCell ref="I25:J25"/>
    <mergeCell ref="B26:H26"/>
    <mergeCell ref="I26:J26"/>
    <mergeCell ref="B21:H21"/>
    <mergeCell ref="I21:J21"/>
    <mergeCell ref="B22:H22"/>
    <mergeCell ref="I22:J22"/>
    <mergeCell ref="B23:H23"/>
    <mergeCell ref="I23:J23"/>
    <mergeCell ref="B18:H18"/>
    <mergeCell ref="I18:J18"/>
    <mergeCell ref="B19:H19"/>
    <mergeCell ref="I19:J19"/>
    <mergeCell ref="B20:H20"/>
    <mergeCell ref="I20:J20"/>
    <mergeCell ref="B15:H15"/>
    <mergeCell ref="I15:J15"/>
    <mergeCell ref="B16:H16"/>
    <mergeCell ref="I16:J16"/>
    <mergeCell ref="B17:H17"/>
    <mergeCell ref="I17:J17"/>
    <mergeCell ref="B11:H11"/>
    <mergeCell ref="I11:J11"/>
    <mergeCell ref="B12:H12"/>
    <mergeCell ref="I12:J12"/>
    <mergeCell ref="B14:H14"/>
    <mergeCell ref="I14:J14"/>
    <mergeCell ref="B8:H8"/>
    <mergeCell ref="I8:J8"/>
    <mergeCell ref="B9:H9"/>
    <mergeCell ref="I9:J9"/>
    <mergeCell ref="B10:H10"/>
    <mergeCell ref="I10:J10"/>
    <mergeCell ref="I3:J4"/>
    <mergeCell ref="K3:N3"/>
    <mergeCell ref="B6:H6"/>
    <mergeCell ref="I6:J6"/>
    <mergeCell ref="B7:H7"/>
    <mergeCell ref="I7:J7"/>
    <mergeCell ref="A1:N1"/>
    <mergeCell ref="A2:N2"/>
    <mergeCell ref="A3:A4"/>
    <mergeCell ref="B3:H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80" zoomScaleNormal="80" workbookViewId="0">
      <pane xSplit="10" ySplit="4" topLeftCell="K17" activePane="bottomRight" state="frozen"/>
      <selection pane="topRight" activeCell="K1" sqref="K1"/>
      <selection pane="bottomLeft" activeCell="A5" sqref="A5"/>
      <selection pane="bottomRight" sqref="A1:N1"/>
    </sheetView>
  </sheetViews>
  <sheetFormatPr defaultRowHeight="17.25" x14ac:dyDescent="0.4"/>
  <cols>
    <col min="1" max="10" width="9.125" style="77" customWidth="1"/>
    <col min="11" max="30" width="12.625" style="77" customWidth="1"/>
    <col min="31" max="16384" width="9" style="77"/>
  </cols>
  <sheetData>
    <row r="1" spans="1:30" ht="30" customHeight="1" x14ac:dyDescent="0.4">
      <c r="A1" s="144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30" ht="30" customHeight="1" x14ac:dyDescent="0.4">
      <c r="A2" s="144" t="s">
        <v>114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30" ht="30" customHeight="1" x14ac:dyDescent="0.4">
      <c r="A3" s="146" t="s">
        <v>0</v>
      </c>
      <c r="B3" s="148" t="s">
        <v>67</v>
      </c>
      <c r="C3" s="149"/>
      <c r="D3" s="149"/>
      <c r="E3" s="149"/>
      <c r="F3" s="149"/>
      <c r="G3" s="149"/>
      <c r="H3" s="134"/>
      <c r="I3" s="133" t="s">
        <v>68</v>
      </c>
      <c r="J3" s="134"/>
      <c r="K3" s="137" t="s">
        <v>48</v>
      </c>
      <c r="L3" s="138"/>
      <c r="M3" s="138"/>
      <c r="N3" s="139"/>
      <c r="O3" s="137" t="s">
        <v>43</v>
      </c>
      <c r="P3" s="138"/>
      <c r="Q3" s="138"/>
      <c r="R3" s="139"/>
      <c r="S3" s="137" t="s">
        <v>47</v>
      </c>
      <c r="T3" s="138"/>
      <c r="U3" s="138"/>
      <c r="V3" s="139"/>
      <c r="W3" s="137" t="s">
        <v>44</v>
      </c>
      <c r="X3" s="138"/>
      <c r="Y3" s="138"/>
      <c r="Z3" s="139"/>
      <c r="AA3" s="137" t="s">
        <v>50</v>
      </c>
      <c r="AB3" s="138"/>
      <c r="AC3" s="138"/>
      <c r="AD3" s="139"/>
    </row>
    <row r="4" spans="1:30" ht="30" customHeight="1" x14ac:dyDescent="0.4">
      <c r="A4" s="147"/>
      <c r="B4" s="135"/>
      <c r="C4" s="150"/>
      <c r="D4" s="150"/>
      <c r="E4" s="150"/>
      <c r="F4" s="150"/>
      <c r="G4" s="150"/>
      <c r="H4" s="136"/>
      <c r="I4" s="135"/>
      <c r="J4" s="136"/>
      <c r="K4" s="87" t="s">
        <v>69</v>
      </c>
      <c r="L4" s="84" t="s">
        <v>82</v>
      </c>
      <c r="M4" s="89" t="s">
        <v>101</v>
      </c>
      <c r="N4" s="80" t="s">
        <v>70</v>
      </c>
      <c r="O4" s="87" t="s">
        <v>69</v>
      </c>
      <c r="P4" s="84" t="s">
        <v>82</v>
      </c>
      <c r="Q4" s="89" t="s">
        <v>101</v>
      </c>
      <c r="R4" s="80" t="s">
        <v>70</v>
      </c>
      <c r="S4" s="87" t="s">
        <v>69</v>
      </c>
      <c r="T4" s="84" t="s">
        <v>82</v>
      </c>
      <c r="U4" s="89" t="s">
        <v>101</v>
      </c>
      <c r="V4" s="80" t="s">
        <v>70</v>
      </c>
      <c r="W4" s="87" t="s">
        <v>69</v>
      </c>
      <c r="X4" s="84" t="s">
        <v>82</v>
      </c>
      <c r="Y4" s="89" t="s">
        <v>101</v>
      </c>
      <c r="Z4" s="80" t="s">
        <v>70</v>
      </c>
      <c r="AA4" s="87" t="s">
        <v>69</v>
      </c>
      <c r="AB4" s="84" t="s">
        <v>82</v>
      </c>
      <c r="AC4" s="89" t="s">
        <v>101</v>
      </c>
      <c r="AD4" s="80" t="s">
        <v>70</v>
      </c>
    </row>
    <row r="5" spans="1:30" ht="30" customHeight="1" x14ac:dyDescent="0.4">
      <c r="A5" s="156" t="s">
        <v>3</v>
      </c>
      <c r="B5" s="157"/>
      <c r="C5" s="157"/>
      <c r="D5" s="157"/>
      <c r="E5" s="157"/>
      <c r="F5" s="157"/>
      <c r="G5" s="157"/>
      <c r="H5" s="157"/>
      <c r="I5" s="157"/>
      <c r="J5" s="157"/>
      <c r="K5" s="95"/>
      <c r="L5" s="95"/>
      <c r="M5" s="95"/>
      <c r="N5" s="96"/>
    </row>
    <row r="6" spans="1:30" ht="30" customHeight="1" x14ac:dyDescent="0.4">
      <c r="A6" s="81">
        <v>1</v>
      </c>
      <c r="B6" s="140" t="s">
        <v>5</v>
      </c>
      <c r="C6" s="141"/>
      <c r="D6" s="141"/>
      <c r="E6" s="141"/>
      <c r="F6" s="141"/>
      <c r="G6" s="141"/>
      <c r="H6" s="142"/>
      <c r="I6" s="143" t="s">
        <v>12</v>
      </c>
      <c r="J6" s="142"/>
      <c r="K6" s="88">
        <f>'ทรัพยากร '!L4</f>
        <v>1490</v>
      </c>
      <c r="L6" s="82"/>
      <c r="M6" s="90" t="e">
        <f>K6/L6</f>
        <v>#DIV/0!</v>
      </c>
      <c r="N6" s="82"/>
      <c r="O6" s="88">
        <f>'ทรัพยากร '!M4</f>
        <v>2520</v>
      </c>
      <c r="P6" s="82"/>
      <c r="Q6" s="90" t="e">
        <f>O6/P6</f>
        <v>#DIV/0!</v>
      </c>
      <c r="R6" s="82"/>
      <c r="S6" s="88">
        <f>'ทรัพยากร '!N4</f>
        <v>1831</v>
      </c>
      <c r="T6" s="82"/>
      <c r="U6" s="90" t="e">
        <f>S6/T6</f>
        <v>#DIV/0!</v>
      </c>
      <c r="V6" s="82"/>
      <c r="W6" s="88">
        <f>'ทรัพยากร '!O4</f>
        <v>699</v>
      </c>
      <c r="X6" s="82"/>
      <c r="Y6" s="90" t="e">
        <f>W6/X6</f>
        <v>#DIV/0!</v>
      </c>
      <c r="Z6" s="82"/>
      <c r="AA6" s="88">
        <f>K6+O6+S6+W6</f>
        <v>6540</v>
      </c>
      <c r="AB6" s="82">
        <f>L6+P6+T6+X6</f>
        <v>0</v>
      </c>
      <c r="AC6" s="90" t="e">
        <f>AA6/AB6</f>
        <v>#DIV/0!</v>
      </c>
      <c r="AD6" s="82"/>
    </row>
    <row r="7" spans="1:30" ht="30" customHeight="1" x14ac:dyDescent="0.4">
      <c r="A7" s="81">
        <v>2</v>
      </c>
      <c r="B7" s="140" t="s">
        <v>71</v>
      </c>
      <c r="C7" s="141"/>
      <c r="D7" s="141"/>
      <c r="E7" s="141"/>
      <c r="F7" s="141"/>
      <c r="G7" s="141"/>
      <c r="H7" s="142"/>
      <c r="I7" s="143" t="s">
        <v>12</v>
      </c>
      <c r="J7" s="142"/>
      <c r="K7" s="88">
        <f>'ทรัพยากร '!L5</f>
        <v>0</v>
      </c>
      <c r="L7" s="82"/>
      <c r="M7" s="90" t="e">
        <f t="shared" ref="M7:M12" si="0">K7/L7</f>
        <v>#DIV/0!</v>
      </c>
      <c r="N7" s="82"/>
      <c r="O7" s="88">
        <f>'ทรัพยากร '!M5</f>
        <v>0</v>
      </c>
      <c r="P7" s="82"/>
      <c r="Q7" s="90" t="e">
        <f t="shared" ref="Q7:Q12" si="1">O7/P7</f>
        <v>#DIV/0!</v>
      </c>
      <c r="R7" s="82"/>
      <c r="S7" s="88">
        <f>'ทรัพยากร '!N5</f>
        <v>0</v>
      </c>
      <c r="T7" s="82"/>
      <c r="U7" s="90" t="e">
        <f t="shared" ref="U7:U12" si="2">S7/T7</f>
        <v>#DIV/0!</v>
      </c>
      <c r="V7" s="82"/>
      <c r="W7" s="88">
        <f>'ทรัพยากร '!O5</f>
        <v>292</v>
      </c>
      <c r="X7" s="82"/>
      <c r="Y7" s="90" t="e">
        <f t="shared" ref="Y7:Y12" si="3">W7/X7</f>
        <v>#DIV/0!</v>
      </c>
      <c r="Z7" s="82"/>
      <c r="AA7" s="88">
        <f t="shared" ref="AA7:AA12" si="4">K7+O7+S7+W7</f>
        <v>292</v>
      </c>
      <c r="AB7" s="82">
        <f t="shared" ref="AB7:AB12" si="5">L7+P7+T7+X7</f>
        <v>0</v>
      </c>
      <c r="AC7" s="90" t="e">
        <f t="shared" ref="AC7:AC12" si="6">AA7/AB7</f>
        <v>#DIV/0!</v>
      </c>
      <c r="AD7" s="82"/>
    </row>
    <row r="8" spans="1:30" ht="30" customHeight="1" x14ac:dyDescent="0.4">
      <c r="A8" s="81">
        <v>3</v>
      </c>
      <c r="B8" s="140" t="s">
        <v>7</v>
      </c>
      <c r="C8" s="141"/>
      <c r="D8" s="141"/>
      <c r="E8" s="141"/>
      <c r="F8" s="141"/>
      <c r="G8" s="141"/>
      <c r="H8" s="142"/>
      <c r="I8" s="143" t="s">
        <v>12</v>
      </c>
      <c r="J8" s="142"/>
      <c r="K8" s="88">
        <f>'ทรัพยากร '!L6</f>
        <v>0</v>
      </c>
      <c r="L8" s="82"/>
      <c r="M8" s="90" t="e">
        <f t="shared" si="0"/>
        <v>#DIV/0!</v>
      </c>
      <c r="N8" s="82"/>
      <c r="O8" s="88">
        <f>'ทรัพยากร '!M6</f>
        <v>0</v>
      </c>
      <c r="P8" s="82"/>
      <c r="Q8" s="90" t="e">
        <f t="shared" si="1"/>
        <v>#DIV/0!</v>
      </c>
      <c r="R8" s="82"/>
      <c r="S8" s="88">
        <f>'ทรัพยากร '!N6</f>
        <v>270</v>
      </c>
      <c r="T8" s="82"/>
      <c r="U8" s="90" t="e">
        <f t="shared" si="2"/>
        <v>#DIV/0!</v>
      </c>
      <c r="V8" s="82"/>
      <c r="W8" s="88">
        <f>'ทรัพยากร '!O6</f>
        <v>840</v>
      </c>
      <c r="X8" s="82"/>
      <c r="Y8" s="90" t="e">
        <f t="shared" si="3"/>
        <v>#DIV/0!</v>
      </c>
      <c r="Z8" s="82"/>
      <c r="AA8" s="88">
        <f t="shared" si="4"/>
        <v>1110</v>
      </c>
      <c r="AB8" s="82">
        <f t="shared" si="5"/>
        <v>0</v>
      </c>
      <c r="AC8" s="90" t="e">
        <f t="shared" si="6"/>
        <v>#DIV/0!</v>
      </c>
      <c r="AD8" s="82"/>
    </row>
    <row r="9" spans="1:30" ht="30" customHeight="1" x14ac:dyDescent="0.4">
      <c r="A9" s="81">
        <v>4</v>
      </c>
      <c r="B9" s="140" t="s">
        <v>8</v>
      </c>
      <c r="C9" s="141"/>
      <c r="D9" s="141"/>
      <c r="E9" s="141"/>
      <c r="F9" s="141"/>
      <c r="G9" s="141"/>
      <c r="H9" s="142"/>
      <c r="I9" s="143" t="s">
        <v>13</v>
      </c>
      <c r="J9" s="142"/>
      <c r="K9" s="88">
        <f>'ทรัพยากร '!L7</f>
        <v>0</v>
      </c>
      <c r="L9" s="82"/>
      <c r="M9" s="90" t="e">
        <f t="shared" si="0"/>
        <v>#DIV/0!</v>
      </c>
      <c r="N9" s="82"/>
      <c r="O9" s="88">
        <f>'ทรัพยากร '!M7</f>
        <v>0</v>
      </c>
      <c r="P9" s="82"/>
      <c r="Q9" s="90" t="e">
        <f t="shared" si="1"/>
        <v>#DIV/0!</v>
      </c>
      <c r="R9" s="82"/>
      <c r="S9" s="88">
        <f>'ทรัพยากร '!N7</f>
        <v>0</v>
      </c>
      <c r="T9" s="82"/>
      <c r="U9" s="90" t="e">
        <f t="shared" si="2"/>
        <v>#DIV/0!</v>
      </c>
      <c r="V9" s="82"/>
      <c r="W9" s="88">
        <f>'ทรัพยากร '!O7</f>
        <v>0</v>
      </c>
      <c r="X9" s="82"/>
      <c r="Y9" s="90" t="e">
        <f t="shared" si="3"/>
        <v>#DIV/0!</v>
      </c>
      <c r="Z9" s="82"/>
      <c r="AA9" s="88">
        <f t="shared" si="4"/>
        <v>0</v>
      </c>
      <c r="AB9" s="82">
        <f t="shared" si="5"/>
        <v>0</v>
      </c>
      <c r="AC9" s="90" t="e">
        <f t="shared" si="6"/>
        <v>#DIV/0!</v>
      </c>
      <c r="AD9" s="82"/>
    </row>
    <row r="10" spans="1:30" ht="30" customHeight="1" x14ac:dyDescent="0.4">
      <c r="A10" s="81">
        <v>5</v>
      </c>
      <c r="B10" s="140" t="s">
        <v>72</v>
      </c>
      <c r="C10" s="141"/>
      <c r="D10" s="141"/>
      <c r="E10" s="141"/>
      <c r="F10" s="141"/>
      <c r="G10" s="141"/>
      <c r="H10" s="142"/>
      <c r="I10" s="143" t="s">
        <v>14</v>
      </c>
      <c r="J10" s="142"/>
      <c r="K10" s="88">
        <f>'ทรัพยากร '!L8</f>
        <v>0</v>
      </c>
      <c r="L10" s="82"/>
      <c r="M10" s="90" t="e">
        <f t="shared" si="0"/>
        <v>#DIV/0!</v>
      </c>
      <c r="N10" s="82"/>
      <c r="O10" s="88">
        <f>'ทรัพยากร '!M8</f>
        <v>18</v>
      </c>
      <c r="P10" s="82"/>
      <c r="Q10" s="90" t="e">
        <f t="shared" si="1"/>
        <v>#DIV/0!</v>
      </c>
      <c r="R10" s="82"/>
      <c r="S10" s="88">
        <f>'ทรัพยากร '!N8</f>
        <v>0</v>
      </c>
      <c r="T10" s="82"/>
      <c r="U10" s="90" t="e">
        <f t="shared" si="2"/>
        <v>#DIV/0!</v>
      </c>
      <c r="V10" s="82"/>
      <c r="W10" s="88">
        <f>'ทรัพยากร '!O8</f>
        <v>0</v>
      </c>
      <c r="X10" s="82"/>
      <c r="Y10" s="90" t="e">
        <f t="shared" si="3"/>
        <v>#DIV/0!</v>
      </c>
      <c r="Z10" s="82"/>
      <c r="AA10" s="88">
        <f t="shared" si="4"/>
        <v>18</v>
      </c>
      <c r="AB10" s="82">
        <f t="shared" si="5"/>
        <v>0</v>
      </c>
      <c r="AC10" s="90" t="e">
        <f t="shared" si="6"/>
        <v>#DIV/0!</v>
      </c>
      <c r="AD10" s="82"/>
    </row>
    <row r="11" spans="1:30" ht="30" customHeight="1" x14ac:dyDescent="0.4">
      <c r="A11" s="81">
        <v>6</v>
      </c>
      <c r="B11" s="140" t="s">
        <v>10</v>
      </c>
      <c r="C11" s="141"/>
      <c r="D11" s="141"/>
      <c r="E11" s="141"/>
      <c r="F11" s="141"/>
      <c r="G11" s="141"/>
      <c r="H11" s="142"/>
      <c r="I11" s="143" t="s">
        <v>15</v>
      </c>
      <c r="J11" s="142"/>
      <c r="K11" s="88">
        <f>'ทรัพยากร '!L9</f>
        <v>0</v>
      </c>
      <c r="L11" s="82"/>
      <c r="M11" s="90" t="e">
        <f t="shared" si="0"/>
        <v>#DIV/0!</v>
      </c>
      <c r="N11" s="82"/>
      <c r="O11" s="88">
        <f>'ทรัพยากร '!M9</f>
        <v>0</v>
      </c>
      <c r="P11" s="82"/>
      <c r="Q11" s="90" t="e">
        <f t="shared" si="1"/>
        <v>#DIV/0!</v>
      </c>
      <c r="R11" s="82"/>
      <c r="S11" s="88">
        <f>'ทรัพยากร '!N9</f>
        <v>104</v>
      </c>
      <c r="T11" s="82"/>
      <c r="U11" s="90" t="e">
        <f t="shared" si="2"/>
        <v>#DIV/0!</v>
      </c>
      <c r="V11" s="82"/>
      <c r="W11" s="88">
        <f>'ทรัพยากร '!O9</f>
        <v>0</v>
      </c>
      <c r="X11" s="82"/>
      <c r="Y11" s="90" t="e">
        <f t="shared" si="3"/>
        <v>#DIV/0!</v>
      </c>
      <c r="Z11" s="82"/>
      <c r="AA11" s="88">
        <f t="shared" si="4"/>
        <v>104</v>
      </c>
      <c r="AB11" s="82">
        <f t="shared" si="5"/>
        <v>0</v>
      </c>
      <c r="AC11" s="90" t="e">
        <f t="shared" si="6"/>
        <v>#DIV/0!</v>
      </c>
      <c r="AD11" s="82"/>
    </row>
    <row r="12" spans="1:30" ht="30" customHeight="1" x14ac:dyDescent="0.4">
      <c r="A12" s="81">
        <v>7</v>
      </c>
      <c r="B12" s="140" t="s">
        <v>11</v>
      </c>
      <c r="C12" s="141"/>
      <c r="D12" s="141"/>
      <c r="E12" s="141"/>
      <c r="F12" s="141"/>
      <c r="G12" s="141"/>
      <c r="H12" s="142"/>
      <c r="I12" s="143" t="s">
        <v>15</v>
      </c>
      <c r="J12" s="142"/>
      <c r="K12" s="88">
        <f>'ทรัพยากร '!L10</f>
        <v>0</v>
      </c>
      <c r="L12" s="82"/>
      <c r="M12" s="90" t="e">
        <f t="shared" si="0"/>
        <v>#DIV/0!</v>
      </c>
      <c r="N12" s="82"/>
      <c r="O12" s="88">
        <f>'ทรัพยากร '!M10</f>
        <v>0</v>
      </c>
      <c r="P12" s="82"/>
      <c r="Q12" s="90" t="e">
        <f t="shared" si="1"/>
        <v>#DIV/0!</v>
      </c>
      <c r="R12" s="82"/>
      <c r="S12" s="88">
        <f>'ทรัพยากร '!N10</f>
        <v>0</v>
      </c>
      <c r="T12" s="82"/>
      <c r="U12" s="90" t="e">
        <f t="shared" si="2"/>
        <v>#DIV/0!</v>
      </c>
      <c r="V12" s="82"/>
      <c r="W12" s="88">
        <f>'ทรัพยากร '!O10</f>
        <v>0</v>
      </c>
      <c r="X12" s="82"/>
      <c r="Y12" s="90" t="e">
        <f t="shared" si="3"/>
        <v>#DIV/0!</v>
      </c>
      <c r="Z12" s="82"/>
      <c r="AA12" s="88">
        <f t="shared" si="4"/>
        <v>0</v>
      </c>
      <c r="AB12" s="82">
        <f t="shared" si="5"/>
        <v>0</v>
      </c>
      <c r="AC12" s="90" t="e">
        <f t="shared" si="6"/>
        <v>#DIV/0!</v>
      </c>
      <c r="AD12" s="82"/>
    </row>
    <row r="13" spans="1:30" ht="30" customHeight="1" x14ac:dyDescent="0.4">
      <c r="A13" s="156" t="s">
        <v>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91"/>
      <c r="L13" s="91"/>
      <c r="M13" s="91"/>
      <c r="N13" s="92"/>
    </row>
    <row r="14" spans="1:30" ht="30" customHeight="1" x14ac:dyDescent="0.4">
      <c r="A14" s="81">
        <v>1</v>
      </c>
      <c r="B14" s="140" t="s">
        <v>33</v>
      </c>
      <c r="C14" s="141"/>
      <c r="D14" s="141"/>
      <c r="E14" s="141"/>
      <c r="F14" s="141"/>
      <c r="G14" s="141"/>
      <c r="H14" s="142"/>
      <c r="I14" s="143" t="s">
        <v>16</v>
      </c>
      <c r="J14" s="142"/>
      <c r="K14" s="88">
        <f>'ทรัพยากร '!L14</f>
        <v>0</v>
      </c>
      <c r="L14" s="82"/>
      <c r="M14" s="90" t="e">
        <f>K14/L14</f>
        <v>#DIV/0!</v>
      </c>
      <c r="N14" s="82"/>
      <c r="O14" s="88">
        <f>'ทรัพยากร '!M14</f>
        <v>59</v>
      </c>
      <c r="P14" s="82"/>
      <c r="Q14" s="90" t="e">
        <f>O14/P14</f>
        <v>#DIV/0!</v>
      </c>
      <c r="R14" s="82"/>
      <c r="S14" s="88">
        <f>'ทรัพยากร '!N14</f>
        <v>310</v>
      </c>
      <c r="T14" s="82"/>
      <c r="U14" s="90" t="e">
        <f>S14/T14</f>
        <v>#DIV/0!</v>
      </c>
      <c r="V14" s="82"/>
      <c r="W14" s="88">
        <f>'ทรัพยากร '!O14</f>
        <v>26</v>
      </c>
      <c r="X14" s="82"/>
      <c r="Y14" s="90" t="e">
        <f>W14/X14</f>
        <v>#DIV/0!</v>
      </c>
      <c r="Z14" s="82"/>
      <c r="AA14" s="88">
        <f>K14+O14+S14+W14</f>
        <v>395</v>
      </c>
      <c r="AB14" s="82">
        <f>L14+P14+T14+X14</f>
        <v>0</v>
      </c>
      <c r="AC14" s="90" t="e">
        <f>AA14/AB14</f>
        <v>#DIV/0!</v>
      </c>
      <c r="AD14" s="82"/>
    </row>
    <row r="15" spans="1:30" ht="30" customHeight="1" x14ac:dyDescent="0.4">
      <c r="A15" s="81">
        <v>2</v>
      </c>
      <c r="B15" s="140" t="s">
        <v>17</v>
      </c>
      <c r="C15" s="141"/>
      <c r="D15" s="141"/>
      <c r="E15" s="141"/>
      <c r="F15" s="141"/>
      <c r="G15" s="141"/>
      <c r="H15" s="142"/>
      <c r="I15" s="143" t="s">
        <v>18</v>
      </c>
      <c r="J15" s="142"/>
      <c r="K15" s="88">
        <f>'ทรัพยากร '!L16</f>
        <v>0</v>
      </c>
      <c r="L15" s="82"/>
      <c r="M15" s="90" t="e">
        <f t="shared" ref="M15:M34" si="7">K15/L15</f>
        <v>#DIV/0!</v>
      </c>
      <c r="N15" s="82"/>
      <c r="O15" s="88">
        <f>'ทรัพยากร '!M16</f>
        <v>59</v>
      </c>
      <c r="P15" s="82"/>
      <c r="Q15" s="90" t="e">
        <f t="shared" ref="Q15:Q34" si="8">O15/P15</f>
        <v>#DIV/0!</v>
      </c>
      <c r="R15" s="82"/>
      <c r="S15" s="88">
        <f>'ทรัพยากร '!N16</f>
        <v>198</v>
      </c>
      <c r="T15" s="82"/>
      <c r="U15" s="90" t="e">
        <f t="shared" ref="U15:U34" si="9">S15/T15</f>
        <v>#DIV/0!</v>
      </c>
      <c r="V15" s="82"/>
      <c r="W15" s="88">
        <f>'ทรัพยากร '!O16</f>
        <v>25</v>
      </c>
      <c r="X15" s="82"/>
      <c r="Y15" s="90" t="e">
        <f t="shared" ref="Y15:Y34" si="10">W15/X15</f>
        <v>#DIV/0!</v>
      </c>
      <c r="Z15" s="82"/>
      <c r="AA15" s="88">
        <f t="shared" ref="AA15:AA34" si="11">K15+O15+S15+W15</f>
        <v>282</v>
      </c>
      <c r="AB15" s="82">
        <f t="shared" ref="AB15:AB34" si="12">L15+P15+T15+X15</f>
        <v>0</v>
      </c>
      <c r="AC15" s="90" t="e">
        <f t="shared" ref="AC15:AC34" si="13">AA15/AB15</f>
        <v>#DIV/0!</v>
      </c>
      <c r="AD15" s="82"/>
    </row>
    <row r="16" spans="1:30" ht="30" customHeight="1" x14ac:dyDescent="0.4">
      <c r="A16" s="81">
        <v>3</v>
      </c>
      <c r="B16" s="140" t="s">
        <v>19</v>
      </c>
      <c r="C16" s="141"/>
      <c r="D16" s="141"/>
      <c r="E16" s="141"/>
      <c r="F16" s="141"/>
      <c r="G16" s="141"/>
      <c r="H16" s="142"/>
      <c r="I16" s="143" t="s">
        <v>18</v>
      </c>
      <c r="J16" s="142"/>
      <c r="K16" s="88">
        <f>'ทรัพยากร '!L18</f>
        <v>500</v>
      </c>
      <c r="L16" s="82"/>
      <c r="M16" s="90" t="e">
        <f t="shared" si="7"/>
        <v>#DIV/0!</v>
      </c>
      <c r="N16" s="82"/>
      <c r="O16" s="88">
        <f>'ทรัพยากร '!M18</f>
        <v>100</v>
      </c>
      <c r="P16" s="82"/>
      <c r="Q16" s="90" t="e">
        <f t="shared" si="8"/>
        <v>#DIV/0!</v>
      </c>
      <c r="R16" s="82"/>
      <c r="S16" s="88">
        <f>'ทรัพยากร '!N18</f>
        <v>4950</v>
      </c>
      <c r="T16" s="82"/>
      <c r="U16" s="90" t="e">
        <f t="shared" si="9"/>
        <v>#DIV/0!</v>
      </c>
      <c r="V16" s="82"/>
      <c r="W16" s="88">
        <f>'ทรัพยากร '!O18</f>
        <v>250</v>
      </c>
      <c r="X16" s="82"/>
      <c r="Y16" s="90" t="e">
        <f t="shared" si="10"/>
        <v>#DIV/0!</v>
      </c>
      <c r="Z16" s="82"/>
      <c r="AA16" s="88">
        <f t="shared" si="11"/>
        <v>5800</v>
      </c>
      <c r="AB16" s="82">
        <f t="shared" si="12"/>
        <v>0</v>
      </c>
      <c r="AC16" s="90" t="e">
        <f t="shared" si="13"/>
        <v>#DIV/0!</v>
      </c>
      <c r="AD16" s="82"/>
    </row>
    <row r="17" spans="1:30" ht="30" customHeight="1" x14ac:dyDescent="0.4">
      <c r="A17" s="81">
        <v>4</v>
      </c>
      <c r="B17" s="140" t="s">
        <v>20</v>
      </c>
      <c r="C17" s="141"/>
      <c r="D17" s="141"/>
      <c r="E17" s="141"/>
      <c r="F17" s="141"/>
      <c r="G17" s="141"/>
      <c r="H17" s="142"/>
      <c r="I17" s="143" t="s">
        <v>18</v>
      </c>
      <c r="J17" s="142"/>
      <c r="K17" s="88">
        <f>'ทรัพยากร '!L19</f>
        <v>0</v>
      </c>
      <c r="L17" s="82"/>
      <c r="M17" s="90" t="e">
        <f t="shared" si="7"/>
        <v>#DIV/0!</v>
      </c>
      <c r="N17" s="82"/>
      <c r="O17" s="88">
        <f>'ทรัพยากร '!M19</f>
        <v>59</v>
      </c>
      <c r="P17" s="82"/>
      <c r="Q17" s="90" t="e">
        <f t="shared" si="8"/>
        <v>#DIV/0!</v>
      </c>
      <c r="R17" s="82"/>
      <c r="S17" s="88">
        <f>'ทรัพยากร '!N19</f>
        <v>450</v>
      </c>
      <c r="T17" s="82"/>
      <c r="U17" s="90" t="e">
        <f t="shared" si="9"/>
        <v>#DIV/0!</v>
      </c>
      <c r="V17" s="82"/>
      <c r="W17" s="88">
        <f>'ทรัพยากร '!O19</f>
        <v>8</v>
      </c>
      <c r="X17" s="82"/>
      <c r="Y17" s="90" t="e">
        <f t="shared" si="10"/>
        <v>#DIV/0!</v>
      </c>
      <c r="Z17" s="82"/>
      <c r="AA17" s="88">
        <f t="shared" si="11"/>
        <v>517</v>
      </c>
      <c r="AB17" s="82">
        <f t="shared" si="12"/>
        <v>0</v>
      </c>
      <c r="AC17" s="90" t="e">
        <f t="shared" si="13"/>
        <v>#DIV/0!</v>
      </c>
      <c r="AD17" s="82"/>
    </row>
    <row r="18" spans="1:30" ht="30" customHeight="1" x14ac:dyDescent="0.4">
      <c r="A18" s="81">
        <v>5</v>
      </c>
      <c r="B18" s="140" t="s">
        <v>21</v>
      </c>
      <c r="C18" s="141"/>
      <c r="D18" s="141"/>
      <c r="E18" s="141"/>
      <c r="F18" s="141"/>
      <c r="G18" s="141"/>
      <c r="H18" s="142"/>
      <c r="I18" s="143" t="s">
        <v>18</v>
      </c>
      <c r="J18" s="142"/>
      <c r="K18" s="88">
        <f>'ทรัพยากร '!L20</f>
        <v>0</v>
      </c>
      <c r="L18" s="82"/>
      <c r="M18" s="90" t="e">
        <f t="shared" si="7"/>
        <v>#DIV/0!</v>
      </c>
      <c r="N18" s="82"/>
      <c r="O18" s="88">
        <f>'ทรัพยากร '!M20</f>
        <v>0</v>
      </c>
      <c r="P18" s="82"/>
      <c r="Q18" s="90" t="e">
        <f t="shared" si="8"/>
        <v>#DIV/0!</v>
      </c>
      <c r="R18" s="82"/>
      <c r="S18" s="88">
        <f>'ทรัพยากร '!N20</f>
        <v>0</v>
      </c>
      <c r="T18" s="82"/>
      <c r="U18" s="90" t="e">
        <f t="shared" si="9"/>
        <v>#DIV/0!</v>
      </c>
      <c r="V18" s="82"/>
      <c r="W18" s="88">
        <f>'ทรัพยากร '!O20</f>
        <v>0</v>
      </c>
      <c r="X18" s="82"/>
      <c r="Y18" s="90" t="e">
        <f t="shared" si="10"/>
        <v>#DIV/0!</v>
      </c>
      <c r="Z18" s="82"/>
      <c r="AA18" s="88">
        <f t="shared" si="11"/>
        <v>0</v>
      </c>
      <c r="AB18" s="82">
        <f t="shared" si="12"/>
        <v>0</v>
      </c>
      <c r="AC18" s="90" t="e">
        <f t="shared" si="13"/>
        <v>#DIV/0!</v>
      </c>
      <c r="AD18" s="82"/>
    </row>
    <row r="19" spans="1:30" ht="30" customHeight="1" x14ac:dyDescent="0.4">
      <c r="A19" s="81">
        <v>6</v>
      </c>
      <c r="B19" s="140" t="s">
        <v>94</v>
      </c>
      <c r="C19" s="141"/>
      <c r="D19" s="141"/>
      <c r="E19" s="141"/>
      <c r="F19" s="141"/>
      <c r="G19" s="141"/>
      <c r="H19" s="142"/>
      <c r="I19" s="143" t="s">
        <v>18</v>
      </c>
      <c r="J19" s="142"/>
      <c r="K19" s="88">
        <f>'ทรัพยากร '!L21</f>
        <v>9</v>
      </c>
      <c r="L19" s="82"/>
      <c r="M19" s="90" t="e">
        <f t="shared" si="7"/>
        <v>#DIV/0!</v>
      </c>
      <c r="N19" s="82"/>
      <c r="O19" s="88">
        <f>'ทรัพยากร '!M21</f>
        <v>140</v>
      </c>
      <c r="P19" s="82"/>
      <c r="Q19" s="90" t="e">
        <f t="shared" si="8"/>
        <v>#DIV/0!</v>
      </c>
      <c r="R19" s="82"/>
      <c r="S19" s="88">
        <f>'ทรัพยากร '!N21</f>
        <v>180</v>
      </c>
      <c r="T19" s="82"/>
      <c r="U19" s="90" t="e">
        <f t="shared" si="9"/>
        <v>#DIV/0!</v>
      </c>
      <c r="V19" s="82"/>
      <c r="W19" s="88">
        <f>'ทรัพยากร '!O21</f>
        <v>124</v>
      </c>
      <c r="X19" s="82"/>
      <c r="Y19" s="90" t="e">
        <f t="shared" si="10"/>
        <v>#DIV/0!</v>
      </c>
      <c r="Z19" s="82"/>
      <c r="AA19" s="88">
        <f t="shared" si="11"/>
        <v>453</v>
      </c>
      <c r="AB19" s="82">
        <f t="shared" si="12"/>
        <v>0</v>
      </c>
      <c r="AC19" s="90" t="e">
        <f t="shared" si="13"/>
        <v>#DIV/0!</v>
      </c>
      <c r="AD19" s="82"/>
    </row>
    <row r="20" spans="1:30" ht="30" customHeight="1" x14ac:dyDescent="0.4">
      <c r="A20" s="81">
        <v>7</v>
      </c>
      <c r="B20" s="140" t="s">
        <v>24</v>
      </c>
      <c r="C20" s="141"/>
      <c r="D20" s="141"/>
      <c r="E20" s="141"/>
      <c r="F20" s="141"/>
      <c r="G20" s="141"/>
      <c r="H20" s="142"/>
      <c r="I20" s="143" t="s">
        <v>18</v>
      </c>
      <c r="J20" s="142"/>
      <c r="K20" s="88">
        <f>'ทรัพยากร '!L22</f>
        <v>15000</v>
      </c>
      <c r="L20" s="82"/>
      <c r="M20" s="90" t="e">
        <f t="shared" si="7"/>
        <v>#DIV/0!</v>
      </c>
      <c r="N20" s="82"/>
      <c r="O20" s="88">
        <f>'ทรัพยากร '!M22</f>
        <v>8200</v>
      </c>
      <c r="P20" s="82">
        <v>186</v>
      </c>
      <c r="Q20" s="98">
        <f t="shared" si="8"/>
        <v>44.086021505376344</v>
      </c>
      <c r="R20" s="82"/>
      <c r="S20" s="88">
        <f>'ทรัพยากร '!N22</f>
        <v>2000</v>
      </c>
      <c r="T20" s="82">
        <v>250</v>
      </c>
      <c r="U20" s="90">
        <f t="shared" si="9"/>
        <v>8</v>
      </c>
      <c r="V20" s="82"/>
      <c r="W20" s="88">
        <f>'ทรัพยากร '!O22</f>
        <v>12400</v>
      </c>
      <c r="X20" s="82"/>
      <c r="Y20" s="90" t="e">
        <f t="shared" si="10"/>
        <v>#DIV/0!</v>
      </c>
      <c r="Z20" s="82"/>
      <c r="AA20" s="88">
        <f t="shared" si="11"/>
        <v>37600</v>
      </c>
      <c r="AB20" s="82">
        <f t="shared" si="12"/>
        <v>436</v>
      </c>
      <c r="AC20" s="98">
        <f t="shared" si="13"/>
        <v>86.238532110091739</v>
      </c>
      <c r="AD20" s="82"/>
    </row>
    <row r="21" spans="1:30" ht="30" customHeight="1" x14ac:dyDescent="0.4">
      <c r="A21" s="81">
        <v>8</v>
      </c>
      <c r="B21" s="140" t="s">
        <v>73</v>
      </c>
      <c r="C21" s="141"/>
      <c r="D21" s="141"/>
      <c r="E21" s="141"/>
      <c r="F21" s="141"/>
      <c r="G21" s="141"/>
      <c r="H21" s="142"/>
      <c r="I21" s="143" t="s">
        <v>23</v>
      </c>
      <c r="J21" s="142"/>
      <c r="K21" s="88">
        <f>'ทรัพยากร '!L24</f>
        <v>7000</v>
      </c>
      <c r="L21" s="82"/>
      <c r="M21" s="90" t="e">
        <f t="shared" si="7"/>
        <v>#DIV/0!</v>
      </c>
      <c r="N21" s="82"/>
      <c r="O21" s="88">
        <f>'ทรัพยากร '!M24</f>
        <v>2000</v>
      </c>
      <c r="P21" s="82"/>
      <c r="Q21" s="90" t="e">
        <f t="shared" si="8"/>
        <v>#DIV/0!</v>
      </c>
      <c r="R21" s="82"/>
      <c r="S21" s="88">
        <f>'ทรัพยากร '!N24</f>
        <v>8000</v>
      </c>
      <c r="T21" s="82"/>
      <c r="U21" s="90" t="e">
        <f t="shared" si="9"/>
        <v>#DIV/0!</v>
      </c>
      <c r="V21" s="82"/>
      <c r="W21" s="88">
        <f>'ทรัพยากร '!O24</f>
        <v>11150</v>
      </c>
      <c r="X21" s="82"/>
      <c r="Y21" s="90" t="e">
        <f t="shared" si="10"/>
        <v>#DIV/0!</v>
      </c>
      <c r="Z21" s="82"/>
      <c r="AA21" s="88">
        <f t="shared" si="11"/>
        <v>28150</v>
      </c>
      <c r="AB21" s="82">
        <f t="shared" si="12"/>
        <v>0</v>
      </c>
      <c r="AC21" s="90" t="e">
        <f t="shared" si="13"/>
        <v>#DIV/0!</v>
      </c>
      <c r="AD21" s="82"/>
    </row>
    <row r="22" spans="1:30" ht="30" customHeight="1" x14ac:dyDescent="0.4">
      <c r="A22" s="81">
        <v>9</v>
      </c>
      <c r="B22" s="140" t="s">
        <v>74</v>
      </c>
      <c r="C22" s="141"/>
      <c r="D22" s="141"/>
      <c r="E22" s="141"/>
      <c r="F22" s="141"/>
      <c r="G22" s="141"/>
      <c r="H22" s="142"/>
      <c r="I22" s="143" t="s">
        <v>23</v>
      </c>
      <c r="J22" s="142"/>
      <c r="K22" s="88">
        <f>'ทรัพยากร '!L25</f>
        <v>0</v>
      </c>
      <c r="L22" s="82"/>
      <c r="M22" s="90" t="e">
        <f t="shared" si="7"/>
        <v>#DIV/0!</v>
      </c>
      <c r="N22" s="82"/>
      <c r="O22" s="88">
        <f>'ทรัพยากร '!M25</f>
        <v>0</v>
      </c>
      <c r="P22" s="82"/>
      <c r="Q22" s="90" t="e">
        <f t="shared" si="8"/>
        <v>#DIV/0!</v>
      </c>
      <c r="R22" s="82"/>
      <c r="S22" s="88">
        <f>'ทรัพยากร '!N25</f>
        <v>0</v>
      </c>
      <c r="T22" s="82"/>
      <c r="U22" s="90" t="e">
        <f t="shared" si="9"/>
        <v>#DIV/0!</v>
      </c>
      <c r="V22" s="82"/>
      <c r="W22" s="88">
        <f>'ทรัพยากร '!O25</f>
        <v>13</v>
      </c>
      <c r="X22" s="82"/>
      <c r="Y22" s="90" t="e">
        <f t="shared" si="10"/>
        <v>#DIV/0!</v>
      </c>
      <c r="Z22" s="82"/>
      <c r="AA22" s="88">
        <f t="shared" si="11"/>
        <v>13</v>
      </c>
      <c r="AB22" s="82">
        <f t="shared" si="12"/>
        <v>0</v>
      </c>
      <c r="AC22" s="90" t="e">
        <f t="shared" si="13"/>
        <v>#DIV/0!</v>
      </c>
      <c r="AD22" s="82"/>
    </row>
    <row r="23" spans="1:30" ht="30" customHeight="1" x14ac:dyDescent="0.4">
      <c r="A23" s="81">
        <v>10</v>
      </c>
      <c r="B23" s="140" t="s">
        <v>75</v>
      </c>
      <c r="C23" s="141"/>
      <c r="D23" s="141"/>
      <c r="E23" s="141"/>
      <c r="F23" s="141"/>
      <c r="G23" s="141"/>
      <c r="H23" s="142"/>
      <c r="I23" s="143" t="s">
        <v>23</v>
      </c>
      <c r="J23" s="142"/>
      <c r="K23" s="88">
        <f>'ทรัพยากร '!L26</f>
        <v>0</v>
      </c>
      <c r="L23" s="82"/>
      <c r="M23" s="90" t="e">
        <f t="shared" si="7"/>
        <v>#DIV/0!</v>
      </c>
      <c r="N23" s="82"/>
      <c r="O23" s="88">
        <f>'ทรัพยากร '!M26</f>
        <v>60</v>
      </c>
      <c r="P23" s="82"/>
      <c r="Q23" s="90" t="e">
        <f t="shared" si="8"/>
        <v>#DIV/0!</v>
      </c>
      <c r="R23" s="82"/>
      <c r="S23" s="88">
        <f>'ทรัพยากร '!N26</f>
        <v>790</v>
      </c>
      <c r="T23" s="82"/>
      <c r="U23" s="90" t="e">
        <f t="shared" si="9"/>
        <v>#DIV/0!</v>
      </c>
      <c r="V23" s="82"/>
      <c r="W23" s="88">
        <f>'ทรัพยากร '!O26</f>
        <v>4</v>
      </c>
      <c r="X23" s="82"/>
      <c r="Y23" s="90" t="e">
        <f t="shared" si="10"/>
        <v>#DIV/0!</v>
      </c>
      <c r="Z23" s="82"/>
      <c r="AA23" s="88">
        <f t="shared" si="11"/>
        <v>854</v>
      </c>
      <c r="AB23" s="82">
        <f t="shared" si="12"/>
        <v>0</v>
      </c>
      <c r="AC23" s="90" t="e">
        <f t="shared" si="13"/>
        <v>#DIV/0!</v>
      </c>
      <c r="AD23" s="82"/>
    </row>
    <row r="24" spans="1:30" ht="30" customHeight="1" x14ac:dyDescent="0.4">
      <c r="A24" s="81">
        <v>11</v>
      </c>
      <c r="B24" s="140" t="s">
        <v>32</v>
      </c>
      <c r="C24" s="141"/>
      <c r="D24" s="141"/>
      <c r="E24" s="141"/>
      <c r="F24" s="141"/>
      <c r="G24" s="141"/>
      <c r="H24" s="142"/>
      <c r="I24" s="143" t="s">
        <v>23</v>
      </c>
      <c r="J24" s="142"/>
      <c r="K24" s="88">
        <f>'ทรัพยากร '!L27</f>
        <v>0</v>
      </c>
      <c r="L24" s="82"/>
      <c r="M24" s="90" t="e">
        <f t="shared" si="7"/>
        <v>#DIV/0!</v>
      </c>
      <c r="N24" s="82"/>
      <c r="O24" s="88">
        <f>'ทรัพยากร '!M27</f>
        <v>60</v>
      </c>
      <c r="P24" s="82"/>
      <c r="Q24" s="90" t="e">
        <f t="shared" si="8"/>
        <v>#DIV/0!</v>
      </c>
      <c r="R24" s="82"/>
      <c r="S24" s="88">
        <f>'ทรัพยากร '!N27</f>
        <v>10</v>
      </c>
      <c r="T24" s="82"/>
      <c r="U24" s="90" t="e">
        <f t="shared" si="9"/>
        <v>#DIV/0!</v>
      </c>
      <c r="V24" s="82"/>
      <c r="W24" s="88">
        <f>'ทรัพยากร '!O27</f>
        <v>5</v>
      </c>
      <c r="X24" s="82"/>
      <c r="Y24" s="90" t="e">
        <f t="shared" si="10"/>
        <v>#DIV/0!</v>
      </c>
      <c r="Z24" s="82"/>
      <c r="AA24" s="88">
        <f t="shared" si="11"/>
        <v>75</v>
      </c>
      <c r="AB24" s="82">
        <f t="shared" si="12"/>
        <v>0</v>
      </c>
      <c r="AC24" s="90" t="e">
        <f t="shared" si="13"/>
        <v>#DIV/0!</v>
      </c>
      <c r="AD24" s="82"/>
    </row>
    <row r="25" spans="1:30" ht="30" customHeight="1" x14ac:dyDescent="0.4">
      <c r="A25" s="81">
        <v>12</v>
      </c>
      <c r="B25" s="140" t="s">
        <v>96</v>
      </c>
      <c r="C25" s="141"/>
      <c r="D25" s="141"/>
      <c r="E25" s="141"/>
      <c r="F25" s="141"/>
      <c r="G25" s="141"/>
      <c r="H25" s="142"/>
      <c r="I25" s="143" t="s">
        <v>23</v>
      </c>
      <c r="J25" s="142"/>
      <c r="K25" s="88">
        <f>'ทรัพยากร '!L28</f>
        <v>0</v>
      </c>
      <c r="L25" s="82"/>
      <c r="M25" s="90" t="e">
        <f t="shared" si="7"/>
        <v>#DIV/0!</v>
      </c>
      <c r="N25" s="82"/>
      <c r="O25" s="88">
        <f>'ทรัพยากร '!M28</f>
        <v>0</v>
      </c>
      <c r="P25" s="82"/>
      <c r="Q25" s="90" t="e">
        <f t="shared" si="8"/>
        <v>#DIV/0!</v>
      </c>
      <c r="R25" s="82"/>
      <c r="S25" s="88">
        <f>'ทรัพยากร '!N28</f>
        <v>60</v>
      </c>
      <c r="T25" s="82"/>
      <c r="U25" s="90" t="e">
        <f t="shared" si="9"/>
        <v>#DIV/0!</v>
      </c>
      <c r="V25" s="82"/>
      <c r="W25" s="88">
        <f>'ทรัพยากร '!O28</f>
        <v>0</v>
      </c>
      <c r="X25" s="82"/>
      <c r="Y25" s="90" t="e">
        <f t="shared" si="10"/>
        <v>#DIV/0!</v>
      </c>
      <c r="Z25" s="82"/>
      <c r="AA25" s="88">
        <f t="shared" si="11"/>
        <v>60</v>
      </c>
      <c r="AB25" s="82">
        <f t="shared" si="12"/>
        <v>0</v>
      </c>
      <c r="AC25" s="90" t="e">
        <f t="shared" si="13"/>
        <v>#DIV/0!</v>
      </c>
      <c r="AD25" s="82"/>
    </row>
    <row r="26" spans="1:30" ht="30" customHeight="1" x14ac:dyDescent="0.4">
      <c r="A26" s="81">
        <v>13</v>
      </c>
      <c r="B26" s="140" t="s">
        <v>76</v>
      </c>
      <c r="C26" s="141"/>
      <c r="D26" s="141"/>
      <c r="E26" s="141"/>
      <c r="F26" s="141"/>
      <c r="G26" s="141"/>
      <c r="H26" s="142"/>
      <c r="I26" s="143" t="s">
        <v>16</v>
      </c>
      <c r="J26" s="142"/>
      <c r="K26" s="88">
        <f>'ทรัพยากร '!L29</f>
        <v>0</v>
      </c>
      <c r="L26" s="82"/>
      <c r="M26" s="90" t="e">
        <f t="shared" si="7"/>
        <v>#DIV/0!</v>
      </c>
      <c r="N26" s="82"/>
      <c r="O26" s="88">
        <f>'ทรัพยากร '!M29</f>
        <v>100</v>
      </c>
      <c r="P26" s="82"/>
      <c r="Q26" s="90" t="e">
        <f t="shared" si="8"/>
        <v>#DIV/0!</v>
      </c>
      <c r="R26" s="82"/>
      <c r="S26" s="88">
        <f>'ทรัพยากร '!N29</f>
        <v>30</v>
      </c>
      <c r="T26" s="82"/>
      <c r="U26" s="90" t="e">
        <f t="shared" si="9"/>
        <v>#DIV/0!</v>
      </c>
      <c r="V26" s="82"/>
      <c r="W26" s="88">
        <f>'ทรัพยากร '!O29</f>
        <v>260</v>
      </c>
      <c r="X26" s="82"/>
      <c r="Y26" s="90" t="e">
        <f t="shared" si="10"/>
        <v>#DIV/0!</v>
      </c>
      <c r="Z26" s="82"/>
      <c r="AA26" s="88">
        <f t="shared" si="11"/>
        <v>390</v>
      </c>
      <c r="AB26" s="82">
        <f t="shared" si="12"/>
        <v>0</v>
      </c>
      <c r="AC26" s="90" t="e">
        <f t="shared" si="13"/>
        <v>#DIV/0!</v>
      </c>
      <c r="AD26" s="82"/>
    </row>
    <row r="27" spans="1:30" ht="30" customHeight="1" x14ac:dyDescent="0.4">
      <c r="A27" s="81">
        <v>14</v>
      </c>
      <c r="B27" s="140" t="s">
        <v>30</v>
      </c>
      <c r="C27" s="141"/>
      <c r="D27" s="141"/>
      <c r="E27" s="141"/>
      <c r="F27" s="141"/>
      <c r="G27" s="141"/>
      <c r="H27" s="142"/>
      <c r="I27" s="143" t="s">
        <v>18</v>
      </c>
      <c r="J27" s="142"/>
      <c r="K27" s="88">
        <f>'ทรัพยากร '!L30</f>
        <v>0</v>
      </c>
      <c r="L27" s="82"/>
      <c r="M27" s="90" t="e">
        <f t="shared" si="7"/>
        <v>#DIV/0!</v>
      </c>
      <c r="N27" s="82"/>
      <c r="O27" s="88">
        <f>'ทรัพยากร '!M30</f>
        <v>100</v>
      </c>
      <c r="P27" s="82"/>
      <c r="Q27" s="90" t="e">
        <f t="shared" si="8"/>
        <v>#DIV/0!</v>
      </c>
      <c r="R27" s="82"/>
      <c r="S27" s="88">
        <f>'ทรัพยากร '!N30</f>
        <v>250</v>
      </c>
      <c r="T27" s="82"/>
      <c r="U27" s="90" t="e">
        <f t="shared" si="9"/>
        <v>#DIV/0!</v>
      </c>
      <c r="V27" s="82"/>
      <c r="W27" s="88">
        <f>'ทรัพยากร '!O30</f>
        <v>800</v>
      </c>
      <c r="X27" s="82"/>
      <c r="Y27" s="90" t="e">
        <f t="shared" si="10"/>
        <v>#DIV/0!</v>
      </c>
      <c r="Z27" s="82"/>
      <c r="AA27" s="88">
        <f t="shared" si="11"/>
        <v>1150</v>
      </c>
      <c r="AB27" s="82">
        <f t="shared" si="12"/>
        <v>0</v>
      </c>
      <c r="AC27" s="90" t="e">
        <f t="shared" si="13"/>
        <v>#DIV/0!</v>
      </c>
      <c r="AD27" s="82"/>
    </row>
    <row r="28" spans="1:30" ht="30" customHeight="1" x14ac:dyDescent="0.4">
      <c r="A28" s="81">
        <v>15</v>
      </c>
      <c r="B28" s="140" t="s">
        <v>97</v>
      </c>
      <c r="C28" s="141"/>
      <c r="D28" s="141"/>
      <c r="E28" s="141"/>
      <c r="F28" s="141"/>
      <c r="G28" s="141"/>
      <c r="H28" s="142"/>
      <c r="I28" s="143" t="s">
        <v>18</v>
      </c>
      <c r="J28" s="142"/>
      <c r="K28" s="88">
        <f>'ทรัพยากร '!L31</f>
        <v>0</v>
      </c>
      <c r="L28" s="82"/>
      <c r="M28" s="90" t="e">
        <f t="shared" si="7"/>
        <v>#DIV/0!</v>
      </c>
      <c r="N28" s="82"/>
      <c r="O28" s="88">
        <f>'ทรัพยากร '!M31</f>
        <v>0</v>
      </c>
      <c r="P28" s="82"/>
      <c r="Q28" s="90" t="e">
        <f t="shared" si="8"/>
        <v>#DIV/0!</v>
      </c>
      <c r="R28" s="82"/>
      <c r="S28" s="88">
        <f>'ทรัพยากร '!N31</f>
        <v>80</v>
      </c>
      <c r="T28" s="82"/>
      <c r="U28" s="90" t="e">
        <f t="shared" si="9"/>
        <v>#DIV/0!</v>
      </c>
      <c r="V28" s="82"/>
      <c r="W28" s="88">
        <f>'ทรัพยากร '!O31</f>
        <v>0</v>
      </c>
      <c r="X28" s="82"/>
      <c r="Y28" s="90" t="e">
        <f t="shared" si="10"/>
        <v>#DIV/0!</v>
      </c>
      <c r="Z28" s="82"/>
      <c r="AA28" s="88">
        <f t="shared" si="11"/>
        <v>80</v>
      </c>
      <c r="AB28" s="82">
        <f t="shared" si="12"/>
        <v>0</v>
      </c>
      <c r="AC28" s="90" t="e">
        <f t="shared" si="13"/>
        <v>#DIV/0!</v>
      </c>
      <c r="AD28" s="82"/>
    </row>
    <row r="29" spans="1:30" ht="30" customHeight="1" x14ac:dyDescent="0.4">
      <c r="A29" s="81">
        <v>16</v>
      </c>
      <c r="B29" s="140" t="s">
        <v>91</v>
      </c>
      <c r="C29" s="141"/>
      <c r="D29" s="141"/>
      <c r="E29" s="141"/>
      <c r="F29" s="141"/>
      <c r="G29" s="141"/>
      <c r="H29" s="142"/>
      <c r="I29" s="143" t="s">
        <v>26</v>
      </c>
      <c r="J29" s="142"/>
      <c r="K29" s="88">
        <f>'ทรัพยากร '!L32+'ทรัพยากร '!L33+'ทรัพยากร '!L34</f>
        <v>0</v>
      </c>
      <c r="L29" s="82"/>
      <c r="M29" s="90" t="e">
        <f t="shared" si="7"/>
        <v>#DIV/0!</v>
      </c>
      <c r="N29" s="82"/>
      <c r="O29" s="88">
        <f>'ทรัพยากร '!M32+'ทรัพยากร '!M33+'ทรัพยากร '!M34</f>
        <v>60</v>
      </c>
      <c r="P29" s="82"/>
      <c r="Q29" s="90" t="e">
        <f t="shared" si="8"/>
        <v>#DIV/0!</v>
      </c>
      <c r="R29" s="82"/>
      <c r="S29" s="88">
        <f>'ทรัพยากร '!N32+'ทรัพยากร '!N33+'ทรัพยากร '!N34</f>
        <v>0</v>
      </c>
      <c r="T29" s="82"/>
      <c r="U29" s="90" t="e">
        <f t="shared" si="9"/>
        <v>#DIV/0!</v>
      </c>
      <c r="V29" s="82"/>
      <c r="W29" s="88">
        <f>'ทรัพยากร '!O32+'ทรัพยากร '!O33+'ทรัพยากร '!O34</f>
        <v>0</v>
      </c>
      <c r="X29" s="82"/>
      <c r="Y29" s="90" t="e">
        <f t="shared" si="10"/>
        <v>#DIV/0!</v>
      </c>
      <c r="Z29" s="82"/>
      <c r="AA29" s="88">
        <f t="shared" si="11"/>
        <v>60</v>
      </c>
      <c r="AB29" s="82">
        <f t="shared" si="12"/>
        <v>0</v>
      </c>
      <c r="AC29" s="90" t="e">
        <f t="shared" si="13"/>
        <v>#DIV/0!</v>
      </c>
      <c r="AD29" s="82"/>
    </row>
    <row r="30" spans="1:30" ht="30" customHeight="1" x14ac:dyDescent="0.4">
      <c r="A30" s="81">
        <v>17</v>
      </c>
      <c r="B30" s="140" t="s">
        <v>92</v>
      </c>
      <c r="C30" s="141"/>
      <c r="D30" s="141"/>
      <c r="E30" s="141"/>
      <c r="F30" s="141"/>
      <c r="G30" s="141"/>
      <c r="H30" s="142"/>
      <c r="I30" s="143" t="s">
        <v>28</v>
      </c>
      <c r="J30" s="142"/>
      <c r="K30" s="88">
        <f>'ทรัพยากร '!L37+'ทรัพยากร '!L38</f>
        <v>40</v>
      </c>
      <c r="L30" s="82"/>
      <c r="M30" s="90" t="e">
        <f t="shared" si="7"/>
        <v>#DIV/0!</v>
      </c>
      <c r="N30" s="82"/>
      <c r="O30" s="88">
        <f>'ทรัพยากร '!M37+'ทรัพยากร '!M38</f>
        <v>20</v>
      </c>
      <c r="P30" s="82"/>
      <c r="Q30" s="90" t="e">
        <f t="shared" si="8"/>
        <v>#DIV/0!</v>
      </c>
      <c r="R30" s="82"/>
      <c r="S30" s="88">
        <f>'ทรัพยากร '!N35+'ทรัพยากร '!N36+'ทรัพยากร '!N37+'ทรัพยากร '!N38</f>
        <v>91</v>
      </c>
      <c r="T30" s="82"/>
      <c r="U30" s="90" t="e">
        <f t="shared" si="9"/>
        <v>#DIV/0!</v>
      </c>
      <c r="V30" s="82"/>
      <c r="W30" s="88">
        <f>'ทรัพยากร '!O35+'ทรัพยากร '!O36+'ทรัพยากร '!O37+'ทรัพยากร '!O38</f>
        <v>27</v>
      </c>
      <c r="X30" s="82"/>
      <c r="Y30" s="90" t="e">
        <f t="shared" si="10"/>
        <v>#DIV/0!</v>
      </c>
      <c r="Z30" s="82"/>
      <c r="AA30" s="88">
        <f t="shared" si="11"/>
        <v>178</v>
      </c>
      <c r="AB30" s="82">
        <f t="shared" si="12"/>
        <v>0</v>
      </c>
      <c r="AC30" s="90" t="e">
        <f t="shared" si="13"/>
        <v>#DIV/0!</v>
      </c>
      <c r="AD30" s="82"/>
    </row>
    <row r="31" spans="1:30" ht="30" customHeight="1" x14ac:dyDescent="0.4">
      <c r="A31" s="81">
        <v>18</v>
      </c>
      <c r="B31" s="140" t="s">
        <v>41</v>
      </c>
      <c r="C31" s="141"/>
      <c r="D31" s="141"/>
      <c r="E31" s="141"/>
      <c r="F31" s="141"/>
      <c r="G31" s="141"/>
      <c r="H31" s="142"/>
      <c r="I31" s="143" t="s">
        <v>26</v>
      </c>
      <c r="J31" s="142"/>
      <c r="K31" s="88">
        <f>'ทรัพยากร '!L43</f>
        <v>0</v>
      </c>
      <c r="L31" s="82"/>
      <c r="M31" s="90" t="e">
        <f t="shared" si="7"/>
        <v>#DIV/0!</v>
      </c>
      <c r="N31" s="82"/>
      <c r="O31" s="88">
        <f>'ทรัพยากร '!M43</f>
        <v>2</v>
      </c>
      <c r="P31" s="82"/>
      <c r="Q31" s="90" t="e">
        <f t="shared" si="8"/>
        <v>#DIV/0!</v>
      </c>
      <c r="R31" s="82"/>
      <c r="S31" s="88">
        <f>'ทรัพยากร '!N43</f>
        <v>0</v>
      </c>
      <c r="T31" s="82"/>
      <c r="U31" s="90" t="e">
        <f t="shared" si="9"/>
        <v>#DIV/0!</v>
      </c>
      <c r="V31" s="82"/>
      <c r="W31" s="88">
        <f>'ทรัพยากร '!O43</f>
        <v>0</v>
      </c>
      <c r="X31" s="82"/>
      <c r="Y31" s="90" t="e">
        <f t="shared" si="10"/>
        <v>#DIV/0!</v>
      </c>
      <c r="Z31" s="82"/>
      <c r="AA31" s="88">
        <f t="shared" si="11"/>
        <v>2</v>
      </c>
      <c r="AB31" s="82">
        <f t="shared" si="12"/>
        <v>0</v>
      </c>
      <c r="AC31" s="90" t="e">
        <f t="shared" si="13"/>
        <v>#DIV/0!</v>
      </c>
      <c r="AD31" s="82"/>
    </row>
    <row r="32" spans="1:30" ht="30" customHeight="1" x14ac:dyDescent="0.4">
      <c r="A32" s="81">
        <v>18.100000000000001</v>
      </c>
      <c r="B32" s="140" t="s">
        <v>51</v>
      </c>
      <c r="C32" s="152"/>
      <c r="D32" s="152"/>
      <c r="E32" s="152"/>
      <c r="F32" s="152"/>
      <c r="G32" s="152"/>
      <c r="H32" s="153"/>
      <c r="I32" s="143" t="s">
        <v>26</v>
      </c>
      <c r="J32" s="142"/>
      <c r="K32" s="88">
        <f>'ทรัพยากร '!L44</f>
        <v>0</v>
      </c>
      <c r="L32" s="82"/>
      <c r="M32" s="90" t="e">
        <f t="shared" si="7"/>
        <v>#DIV/0!</v>
      </c>
      <c r="N32" s="82"/>
      <c r="O32" s="88">
        <f>'ทรัพยากร '!M44</f>
        <v>0</v>
      </c>
      <c r="P32" s="82"/>
      <c r="Q32" s="90" t="e">
        <f t="shared" si="8"/>
        <v>#DIV/0!</v>
      </c>
      <c r="R32" s="82"/>
      <c r="S32" s="88">
        <f>'ทรัพยากร '!N44</f>
        <v>50</v>
      </c>
      <c r="T32" s="82"/>
      <c r="U32" s="90" t="e">
        <f t="shared" si="9"/>
        <v>#DIV/0!</v>
      </c>
      <c r="V32" s="82"/>
      <c r="W32" s="88">
        <f>'ทรัพยากร '!O44</f>
        <v>2</v>
      </c>
      <c r="X32" s="82"/>
      <c r="Y32" s="90" t="e">
        <f t="shared" si="10"/>
        <v>#DIV/0!</v>
      </c>
      <c r="Z32" s="82"/>
      <c r="AA32" s="88">
        <f t="shared" si="11"/>
        <v>52</v>
      </c>
      <c r="AB32" s="82">
        <f t="shared" si="12"/>
        <v>0</v>
      </c>
      <c r="AC32" s="90" t="e">
        <f t="shared" si="13"/>
        <v>#DIV/0!</v>
      </c>
      <c r="AD32" s="82"/>
    </row>
    <row r="33" spans="1:30" ht="30" customHeight="1" x14ac:dyDescent="0.4">
      <c r="A33" s="81">
        <v>19</v>
      </c>
      <c r="B33" s="140" t="s">
        <v>77</v>
      </c>
      <c r="C33" s="141"/>
      <c r="D33" s="141"/>
      <c r="E33" s="141"/>
      <c r="F33" s="141"/>
      <c r="G33" s="141"/>
      <c r="H33" s="142"/>
      <c r="I33" s="143" t="s">
        <v>45</v>
      </c>
      <c r="J33" s="142"/>
      <c r="K33" s="88">
        <f>'ทรัพยากร '!L45</f>
        <v>0</v>
      </c>
      <c r="L33" s="82"/>
      <c r="M33" s="90" t="e">
        <f t="shared" si="7"/>
        <v>#DIV/0!</v>
      </c>
      <c r="N33" s="82"/>
      <c r="O33" s="88">
        <f>'ทรัพยากร '!M45</f>
        <v>10</v>
      </c>
      <c r="P33" s="82"/>
      <c r="Q33" s="90" t="e">
        <f t="shared" si="8"/>
        <v>#DIV/0!</v>
      </c>
      <c r="R33" s="82"/>
      <c r="S33" s="88">
        <f>'ทรัพยากร '!N45</f>
        <v>10</v>
      </c>
      <c r="T33" s="82"/>
      <c r="U33" s="90" t="e">
        <f t="shared" si="9"/>
        <v>#DIV/0!</v>
      </c>
      <c r="V33" s="82"/>
      <c r="W33" s="88">
        <f>'ทรัพยากร '!O45</f>
        <v>300</v>
      </c>
      <c r="X33" s="82"/>
      <c r="Y33" s="90" t="e">
        <f t="shared" si="10"/>
        <v>#DIV/0!</v>
      </c>
      <c r="Z33" s="82"/>
      <c r="AA33" s="88">
        <f t="shared" si="11"/>
        <v>320</v>
      </c>
      <c r="AB33" s="82">
        <f t="shared" si="12"/>
        <v>0</v>
      </c>
      <c r="AC33" s="90" t="e">
        <f t="shared" si="13"/>
        <v>#DIV/0!</v>
      </c>
      <c r="AD33" s="82"/>
    </row>
    <row r="34" spans="1:30" ht="30" customHeight="1" x14ac:dyDescent="0.4">
      <c r="A34" s="81">
        <v>20</v>
      </c>
      <c r="B34" s="140" t="s">
        <v>78</v>
      </c>
      <c r="C34" s="141"/>
      <c r="D34" s="141"/>
      <c r="E34" s="141"/>
      <c r="F34" s="141"/>
      <c r="G34" s="141"/>
      <c r="H34" s="142"/>
      <c r="I34" s="143" t="s">
        <v>45</v>
      </c>
      <c r="J34" s="142"/>
      <c r="K34" s="88">
        <f>'ทรัพยากร '!L46</f>
        <v>0</v>
      </c>
      <c r="L34" s="82"/>
      <c r="M34" s="90" t="e">
        <f t="shared" si="7"/>
        <v>#DIV/0!</v>
      </c>
      <c r="N34" s="82"/>
      <c r="O34" s="88">
        <f>'ทรัพยากร '!M46</f>
        <v>0</v>
      </c>
      <c r="P34" s="82"/>
      <c r="Q34" s="90" t="e">
        <f t="shared" si="8"/>
        <v>#DIV/0!</v>
      </c>
      <c r="R34" s="82"/>
      <c r="S34" s="88">
        <f>'ทรัพยากร '!N46</f>
        <v>50</v>
      </c>
      <c r="T34" s="82"/>
      <c r="U34" s="90" t="e">
        <f t="shared" si="9"/>
        <v>#DIV/0!</v>
      </c>
      <c r="V34" s="82"/>
      <c r="W34" s="88">
        <f>'ทรัพยากร '!O46</f>
        <v>0</v>
      </c>
      <c r="X34" s="82"/>
      <c r="Y34" s="90" t="e">
        <f t="shared" si="10"/>
        <v>#DIV/0!</v>
      </c>
      <c r="Z34" s="82"/>
      <c r="AA34" s="88">
        <f t="shared" si="11"/>
        <v>50</v>
      </c>
      <c r="AB34" s="82">
        <f t="shared" si="12"/>
        <v>0</v>
      </c>
      <c r="AC34" s="90" t="e">
        <f t="shared" si="13"/>
        <v>#DIV/0!</v>
      </c>
      <c r="AD34" s="82"/>
    </row>
    <row r="35" spans="1:30" ht="30" customHeight="1" x14ac:dyDescent="0.7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154"/>
      <c r="L35" s="155"/>
      <c r="M35" s="155"/>
      <c r="N35" s="155"/>
      <c r="O35" s="154"/>
      <c r="P35" s="155"/>
      <c r="Q35" s="155"/>
      <c r="R35" s="155"/>
      <c r="S35" s="154"/>
      <c r="T35" s="155"/>
      <c r="U35" s="155"/>
      <c r="V35" s="155"/>
      <c r="W35" s="154"/>
      <c r="X35" s="155"/>
      <c r="Y35" s="155"/>
      <c r="Z35" s="155"/>
      <c r="AA35" s="154"/>
      <c r="AB35" s="155"/>
      <c r="AC35" s="155"/>
      <c r="AD35" s="155"/>
    </row>
    <row r="36" spans="1:30" ht="30" customHeight="1" x14ac:dyDescent="0.7">
      <c r="A36" s="78"/>
      <c r="B36" s="151" t="s">
        <v>79</v>
      </c>
      <c r="C36" s="145"/>
      <c r="D36" s="145"/>
      <c r="E36" s="145"/>
      <c r="F36" s="97"/>
      <c r="G36" s="97"/>
      <c r="H36" s="97"/>
      <c r="I36" s="97"/>
      <c r="J36" s="97"/>
      <c r="K36" s="151" t="s">
        <v>80</v>
      </c>
      <c r="L36" s="145"/>
      <c r="M36" s="145"/>
      <c r="N36" s="145"/>
      <c r="O36" s="151" t="s">
        <v>80</v>
      </c>
      <c r="P36" s="145"/>
      <c r="Q36" s="145"/>
      <c r="R36" s="145"/>
      <c r="S36" s="151" t="s">
        <v>80</v>
      </c>
      <c r="T36" s="145"/>
      <c r="U36" s="145"/>
      <c r="V36" s="145"/>
      <c r="W36" s="151" t="s">
        <v>80</v>
      </c>
      <c r="X36" s="145"/>
      <c r="Y36" s="145"/>
      <c r="Z36" s="145"/>
      <c r="AA36" s="151" t="s">
        <v>80</v>
      </c>
      <c r="AB36" s="145"/>
      <c r="AC36" s="145"/>
      <c r="AD36" s="145"/>
    </row>
    <row r="37" spans="1:30" ht="30" customHeight="1" x14ac:dyDescent="0.7">
      <c r="A37" s="78"/>
      <c r="B37" s="151" t="s">
        <v>81</v>
      </c>
      <c r="C37" s="145"/>
      <c r="D37" s="145"/>
      <c r="E37" s="145"/>
      <c r="F37" s="97"/>
      <c r="G37" s="97"/>
      <c r="H37" s="97"/>
      <c r="I37" s="97"/>
      <c r="J37" s="97"/>
      <c r="K37" s="151" t="s">
        <v>81</v>
      </c>
      <c r="L37" s="145"/>
      <c r="M37" s="145"/>
      <c r="N37" s="145"/>
      <c r="O37" s="151" t="s">
        <v>81</v>
      </c>
      <c r="P37" s="145"/>
      <c r="Q37" s="145"/>
      <c r="R37" s="145"/>
      <c r="S37" s="151" t="s">
        <v>81</v>
      </c>
      <c r="T37" s="145"/>
      <c r="U37" s="145"/>
      <c r="V37" s="145"/>
      <c r="W37" s="151" t="s">
        <v>81</v>
      </c>
      <c r="X37" s="145"/>
      <c r="Y37" s="145"/>
      <c r="Z37" s="145"/>
      <c r="AA37" s="151" t="s">
        <v>81</v>
      </c>
      <c r="AB37" s="145"/>
      <c r="AC37" s="145"/>
      <c r="AD37" s="145"/>
    </row>
    <row r="38" spans="1:30" ht="30" customHeight="1" x14ac:dyDescent="0.7">
      <c r="A38" s="78"/>
      <c r="B38" s="151" t="s">
        <v>93</v>
      </c>
      <c r="C38" s="145"/>
      <c r="D38" s="145"/>
      <c r="E38" s="145"/>
      <c r="F38" s="97"/>
      <c r="G38" s="97"/>
      <c r="H38" s="97"/>
      <c r="I38" s="97"/>
      <c r="J38" s="97"/>
      <c r="K38" s="151"/>
      <c r="L38" s="145"/>
      <c r="M38" s="145"/>
      <c r="N38" s="145"/>
      <c r="O38" s="151"/>
      <c r="P38" s="145"/>
      <c r="Q38" s="145"/>
      <c r="R38" s="145"/>
      <c r="S38" s="151"/>
      <c r="T38" s="145"/>
      <c r="U38" s="145"/>
      <c r="V38" s="145"/>
      <c r="W38" s="151"/>
      <c r="X38" s="145"/>
      <c r="Y38" s="145"/>
      <c r="Z38" s="145"/>
      <c r="AA38" s="151"/>
      <c r="AB38" s="145"/>
      <c r="AC38" s="145"/>
      <c r="AD38" s="145"/>
    </row>
  </sheetData>
  <mergeCells count="91">
    <mergeCell ref="AA38:AD38"/>
    <mergeCell ref="B38:E38"/>
    <mergeCell ref="K38:N38"/>
    <mergeCell ref="O38:R38"/>
    <mergeCell ref="S38:V38"/>
    <mergeCell ref="W38:Z38"/>
    <mergeCell ref="AA37:AD37"/>
    <mergeCell ref="AA36:AD36"/>
    <mergeCell ref="B37:E37"/>
    <mergeCell ref="K37:N37"/>
    <mergeCell ref="O37:R37"/>
    <mergeCell ref="S37:V37"/>
    <mergeCell ref="W37:Z37"/>
    <mergeCell ref="AA35:AD35"/>
    <mergeCell ref="B36:E36"/>
    <mergeCell ref="K36:N36"/>
    <mergeCell ref="O36:R36"/>
    <mergeCell ref="S36:V36"/>
    <mergeCell ref="W36:Z36"/>
    <mergeCell ref="K35:N35"/>
    <mergeCell ref="O35:R35"/>
    <mergeCell ref="S35:V35"/>
    <mergeCell ref="W35:Z35"/>
    <mergeCell ref="B32:H32"/>
    <mergeCell ref="I32:J32"/>
    <mergeCell ref="B33:H33"/>
    <mergeCell ref="I33:J33"/>
    <mergeCell ref="B34:H34"/>
    <mergeCell ref="I34:J34"/>
    <mergeCell ref="B29:H29"/>
    <mergeCell ref="I29:J29"/>
    <mergeCell ref="B30:H30"/>
    <mergeCell ref="I30:J30"/>
    <mergeCell ref="B31:H31"/>
    <mergeCell ref="I31:J31"/>
    <mergeCell ref="B26:H26"/>
    <mergeCell ref="I26:J26"/>
    <mergeCell ref="B27:H27"/>
    <mergeCell ref="I27:J27"/>
    <mergeCell ref="B28:H28"/>
    <mergeCell ref="I28:J28"/>
    <mergeCell ref="B23:H23"/>
    <mergeCell ref="I23:J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I22:J22"/>
    <mergeCell ref="B17:H17"/>
    <mergeCell ref="I17:J17"/>
    <mergeCell ref="B18:H18"/>
    <mergeCell ref="I18:J18"/>
    <mergeCell ref="B19:H19"/>
    <mergeCell ref="I19:J19"/>
    <mergeCell ref="B16:H16"/>
    <mergeCell ref="I16:J16"/>
    <mergeCell ref="B10:H10"/>
    <mergeCell ref="I10:J10"/>
    <mergeCell ref="B11:H11"/>
    <mergeCell ref="I11:J11"/>
    <mergeCell ref="B12:H12"/>
    <mergeCell ref="I12:J12"/>
    <mergeCell ref="A13:J13"/>
    <mergeCell ref="B14:H14"/>
    <mergeCell ref="I14:J14"/>
    <mergeCell ref="B15:H15"/>
    <mergeCell ref="I15:J15"/>
    <mergeCell ref="B7:H7"/>
    <mergeCell ref="I7:J7"/>
    <mergeCell ref="B8:H8"/>
    <mergeCell ref="I8:J8"/>
    <mergeCell ref="B9:H9"/>
    <mergeCell ref="I9:J9"/>
    <mergeCell ref="AA3:AD3"/>
    <mergeCell ref="A5:J5"/>
    <mergeCell ref="B6:H6"/>
    <mergeCell ref="I6:J6"/>
    <mergeCell ref="O3:R3"/>
    <mergeCell ref="S3:V3"/>
    <mergeCell ref="W3:Z3"/>
    <mergeCell ref="A1:N1"/>
    <mergeCell ref="A2:N2"/>
    <mergeCell ref="A3:A4"/>
    <mergeCell ref="B3:H4"/>
    <mergeCell ref="I3:J4"/>
    <mergeCell ref="K3:N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4"/>
  <cols>
    <col min="1" max="1" width="40.625" style="77" customWidth="1"/>
    <col min="2" max="5" width="12.625" style="77" customWidth="1"/>
    <col min="6" max="16384" width="9" style="77"/>
  </cols>
  <sheetData>
    <row r="1" spans="1:5" ht="30" customHeight="1" x14ac:dyDescent="0.4">
      <c r="A1" s="99" t="s">
        <v>108</v>
      </c>
      <c r="B1" s="126"/>
      <c r="C1" s="126"/>
      <c r="D1" s="126"/>
      <c r="E1" s="126"/>
    </row>
    <row r="2" spans="1:5" ht="30" customHeight="1" x14ac:dyDescent="0.4">
      <c r="A2" s="99" t="s">
        <v>111</v>
      </c>
      <c r="B2" s="126"/>
      <c r="C2" s="126"/>
      <c r="D2" s="126"/>
      <c r="E2" s="126"/>
    </row>
    <row r="3" spans="1:5" ht="30" customHeight="1" x14ac:dyDescent="0.4">
      <c r="A3" s="158" t="s">
        <v>104</v>
      </c>
      <c r="B3" s="159" t="s">
        <v>24</v>
      </c>
      <c r="C3" s="160"/>
      <c r="D3" s="160"/>
      <c r="E3" s="160"/>
    </row>
    <row r="4" spans="1:5" ht="30" customHeight="1" x14ac:dyDescent="0.4">
      <c r="A4" s="158"/>
      <c r="B4" s="111" t="s">
        <v>109</v>
      </c>
      <c r="C4" s="112" t="s">
        <v>82</v>
      </c>
      <c r="D4" s="113" t="s">
        <v>101</v>
      </c>
      <c r="E4" s="114" t="s">
        <v>70</v>
      </c>
    </row>
    <row r="5" spans="1:5" ht="30" customHeight="1" x14ac:dyDescent="0.4">
      <c r="A5" s="115" t="s">
        <v>106</v>
      </c>
      <c r="B5" s="117"/>
      <c r="C5" s="117"/>
      <c r="D5" s="117"/>
      <c r="E5" s="118"/>
    </row>
    <row r="6" spans="1:5" ht="30" customHeight="1" x14ac:dyDescent="0.4">
      <c r="A6" s="102" t="s">
        <v>40</v>
      </c>
      <c r="B6" s="106">
        <f>'ทรัพยากร '!P22</f>
        <v>6000</v>
      </c>
      <c r="C6" s="100">
        <v>0</v>
      </c>
      <c r="D6" s="104" t="e">
        <f>B6/C6</f>
        <v>#DIV/0!</v>
      </c>
      <c r="E6" s="100"/>
    </row>
    <row r="7" spans="1:5" ht="30" customHeight="1" x14ac:dyDescent="0.4">
      <c r="A7" s="102" t="s">
        <v>83</v>
      </c>
      <c r="B7" s="106">
        <f>'ทรัพยากร '!D22</f>
        <v>6850</v>
      </c>
      <c r="C7" s="100">
        <f>'แบบขอสนับสนุน (สังกัด สธ.)'!P20</f>
        <v>0</v>
      </c>
      <c r="D7" s="104" t="e">
        <f t="shared" ref="D7:D15" si="0">B7/C7</f>
        <v>#DIV/0!</v>
      </c>
      <c r="E7" s="100"/>
    </row>
    <row r="8" spans="1:5" ht="30" customHeight="1" x14ac:dyDescent="0.4">
      <c r="A8" s="102" t="s">
        <v>84</v>
      </c>
      <c r="B8" s="106">
        <f>'ทรัพยากร '!E22</f>
        <v>5600</v>
      </c>
      <c r="C8" s="100">
        <f>'แบบขอสนับสนุน (สังกัด สธ.)'!T20</f>
        <v>164</v>
      </c>
      <c r="D8" s="123">
        <f t="shared" si="0"/>
        <v>34.146341463414636</v>
      </c>
      <c r="E8" s="100"/>
    </row>
    <row r="9" spans="1:5" ht="30" customHeight="1" x14ac:dyDescent="0.4">
      <c r="A9" s="102" t="s">
        <v>85</v>
      </c>
      <c r="B9" s="106">
        <f>'ทรัพยากร '!F22</f>
        <v>2550</v>
      </c>
      <c r="C9" s="100">
        <f>'แบบขอสนับสนุน (สังกัด สธ.)'!X20</f>
        <v>200</v>
      </c>
      <c r="D9" s="123">
        <f t="shared" si="0"/>
        <v>12.75</v>
      </c>
      <c r="E9" s="100"/>
    </row>
    <row r="10" spans="1:5" ht="30" customHeight="1" x14ac:dyDescent="0.4">
      <c r="A10" s="102" t="s">
        <v>86</v>
      </c>
      <c r="B10" s="106">
        <f>'ทรัพยากร '!G22</f>
        <v>650</v>
      </c>
      <c r="C10" s="100">
        <f>'แบบขอสนับสนุน (สังกัด สธ.)'!AB20</f>
        <v>86</v>
      </c>
      <c r="D10" s="123">
        <f t="shared" si="0"/>
        <v>7.558139534883721</v>
      </c>
      <c r="E10" s="100"/>
    </row>
    <row r="11" spans="1:5" ht="30" customHeight="1" x14ac:dyDescent="0.4">
      <c r="A11" s="102" t="s">
        <v>87</v>
      </c>
      <c r="B11" s="106">
        <f>'ทรัพยากร '!H22</f>
        <v>2650</v>
      </c>
      <c r="C11" s="100">
        <f>'แบบขอสนับสนุน (สังกัด สธ.)'!AF20</f>
        <v>581</v>
      </c>
      <c r="D11" s="123">
        <f t="shared" si="0"/>
        <v>4.5611015490533564</v>
      </c>
      <c r="E11" s="100"/>
    </row>
    <row r="12" spans="1:5" ht="30" customHeight="1" x14ac:dyDescent="0.4">
      <c r="A12" s="102" t="s">
        <v>88</v>
      </c>
      <c r="B12" s="106">
        <f>'ทรัพยากร '!I22</f>
        <v>13800</v>
      </c>
      <c r="C12" s="100">
        <f>'แบบขอสนับสนุน (สังกัด สธ.)'!AJ20</f>
        <v>217</v>
      </c>
      <c r="D12" s="123">
        <f t="shared" si="0"/>
        <v>63.594470046082947</v>
      </c>
      <c r="E12" s="100"/>
    </row>
    <row r="13" spans="1:5" ht="30" customHeight="1" x14ac:dyDescent="0.4">
      <c r="A13" s="102" t="s">
        <v>89</v>
      </c>
      <c r="B13" s="106">
        <f>'ทรัพยากร '!J22</f>
        <v>9600</v>
      </c>
      <c r="C13" s="100">
        <f>'แบบขอสนับสนุน (สังกัด สธ.)'!AN20</f>
        <v>381</v>
      </c>
      <c r="D13" s="123">
        <f t="shared" si="0"/>
        <v>25.196850393700789</v>
      </c>
      <c r="E13" s="100"/>
    </row>
    <row r="14" spans="1:5" ht="30" customHeight="1" x14ac:dyDescent="0.4">
      <c r="A14" s="102" t="s">
        <v>90</v>
      </c>
      <c r="B14" s="106">
        <f>'ทรัพยากร '!K22</f>
        <v>11000</v>
      </c>
      <c r="C14" s="100">
        <f>'แบบขอสนับสนุน (สังกัด สธ.)'!AR20</f>
        <v>100</v>
      </c>
      <c r="D14" s="104">
        <f t="shared" si="0"/>
        <v>110</v>
      </c>
      <c r="E14" s="100"/>
    </row>
    <row r="15" spans="1:5" ht="30" customHeight="1" x14ac:dyDescent="0.4">
      <c r="A15" s="127" t="s">
        <v>50</v>
      </c>
      <c r="B15" s="121">
        <f>B6+B7+B8+B9+B10+B11+B12+B13+B14</f>
        <v>58700</v>
      </c>
      <c r="C15" s="122">
        <f>C6+C7+C8+C9+C10+C11+C12+C13+C14</f>
        <v>1729</v>
      </c>
      <c r="D15" s="124">
        <f t="shared" si="0"/>
        <v>33.950260266049739</v>
      </c>
      <c r="E15" s="122"/>
    </row>
    <row r="16" spans="1:5" ht="30" customHeight="1" x14ac:dyDescent="0.4">
      <c r="A16" s="116" t="s">
        <v>107</v>
      </c>
      <c r="B16" s="119"/>
      <c r="C16" s="119"/>
      <c r="D16" s="119"/>
      <c r="E16" s="120"/>
    </row>
    <row r="17" spans="1:5" ht="30" customHeight="1" x14ac:dyDescent="0.7">
      <c r="A17" s="103" t="s">
        <v>48</v>
      </c>
      <c r="B17" s="107">
        <f>'ทรัพยากร '!L22</f>
        <v>15000</v>
      </c>
      <c r="C17" s="101">
        <f>'แบบขอสนับสนุน (สังกัด อื่น)'!L20</f>
        <v>0</v>
      </c>
      <c r="D17" s="105" t="e">
        <f>B17/C17</f>
        <v>#DIV/0!</v>
      </c>
      <c r="E17" s="101"/>
    </row>
    <row r="18" spans="1:5" ht="30" customHeight="1" x14ac:dyDescent="0.7">
      <c r="A18" s="103" t="s">
        <v>43</v>
      </c>
      <c r="B18" s="107">
        <f>'ทรัพยากร '!M22</f>
        <v>8200</v>
      </c>
      <c r="C18" s="101">
        <f>'แบบขอสนับสนุน (สังกัด อื่น)'!P20</f>
        <v>186</v>
      </c>
      <c r="D18" s="131">
        <f t="shared" ref="D18:D21" si="1">B18/C18</f>
        <v>44.086021505376344</v>
      </c>
      <c r="E18" s="101"/>
    </row>
    <row r="19" spans="1:5" ht="30" customHeight="1" x14ac:dyDescent="0.7">
      <c r="A19" s="103" t="s">
        <v>47</v>
      </c>
      <c r="B19" s="107">
        <f>'ทรัพยากร '!N22</f>
        <v>2000</v>
      </c>
      <c r="C19" s="101">
        <f>'แบบขอสนับสนุน (สังกัด อื่น)'!T20</f>
        <v>250</v>
      </c>
      <c r="D19" s="105">
        <f t="shared" si="1"/>
        <v>8</v>
      </c>
      <c r="E19" s="101"/>
    </row>
    <row r="20" spans="1:5" ht="30" customHeight="1" x14ac:dyDescent="0.7">
      <c r="A20" s="103" t="s">
        <v>44</v>
      </c>
      <c r="B20" s="107">
        <f>'ทรัพยากร '!O22</f>
        <v>12400</v>
      </c>
      <c r="C20" s="101">
        <f>'แบบขอสนับสนุน (สังกัด อื่น)'!X20</f>
        <v>0</v>
      </c>
      <c r="D20" s="105" t="e">
        <f t="shared" si="1"/>
        <v>#DIV/0!</v>
      </c>
      <c r="E20" s="101"/>
    </row>
    <row r="21" spans="1:5" ht="30" customHeight="1" x14ac:dyDescent="0.7">
      <c r="A21" s="108" t="s">
        <v>105</v>
      </c>
      <c r="B21" s="109">
        <f>B15+B17+B18+B19+B20</f>
        <v>96300</v>
      </c>
      <c r="C21" s="109">
        <f>C15+C17+C18+C19+C20</f>
        <v>2165</v>
      </c>
      <c r="D21" s="125">
        <f t="shared" si="1"/>
        <v>44.480369515011546</v>
      </c>
      <c r="E21" s="103"/>
    </row>
    <row r="22" spans="1:5" ht="30" customHeight="1" x14ac:dyDescent="0.7">
      <c r="A22" s="79"/>
      <c r="B22" s="79"/>
      <c r="C22" s="79"/>
      <c r="D22" s="79"/>
      <c r="E22" s="79"/>
    </row>
    <row r="23" spans="1:5" ht="30" customHeight="1" x14ac:dyDescent="0.7">
      <c r="A23" s="79"/>
      <c r="B23" s="79"/>
      <c r="C23" s="79"/>
      <c r="D23" s="79"/>
      <c r="E23" s="79"/>
    </row>
  </sheetData>
  <mergeCells count="2">
    <mergeCell ref="A3:A4"/>
    <mergeCell ref="B3:E3"/>
  </mergeCells>
  <pageMargins left="0.7" right="0.7" top="0.75" bottom="0.75" header="0.3" footer="0.3"/>
  <pageSetup paperSize="9" scale="90" orientation="portrait" r:id="rId1"/>
  <ignoredErrors>
    <ignoredError sqref="D6:D7 D17 D2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4"/>
  <cols>
    <col min="1" max="1" width="40.625" style="77" customWidth="1"/>
    <col min="2" max="5" width="12.625" style="77" customWidth="1"/>
    <col min="6" max="16384" width="9" style="77"/>
  </cols>
  <sheetData>
    <row r="1" spans="1:5" ht="30" customHeight="1" x14ac:dyDescent="0.4">
      <c r="A1" s="99" t="s">
        <v>108</v>
      </c>
      <c r="B1" s="97"/>
      <c r="C1" s="97"/>
      <c r="D1" s="97"/>
      <c r="E1" s="97"/>
    </row>
    <row r="2" spans="1:5" ht="30" customHeight="1" x14ac:dyDescent="0.4">
      <c r="A2" s="99" t="s">
        <v>111</v>
      </c>
      <c r="B2" s="97"/>
      <c r="C2" s="97"/>
      <c r="D2" s="97"/>
      <c r="E2" s="97"/>
    </row>
    <row r="3" spans="1:5" ht="30" customHeight="1" x14ac:dyDescent="0.4">
      <c r="A3" s="158" t="s">
        <v>104</v>
      </c>
      <c r="B3" s="159" t="s">
        <v>24</v>
      </c>
      <c r="C3" s="160"/>
      <c r="D3" s="160"/>
      <c r="E3" s="160"/>
    </row>
    <row r="4" spans="1:5" ht="30" customHeight="1" x14ac:dyDescent="0.4">
      <c r="A4" s="158"/>
      <c r="B4" s="111" t="s">
        <v>109</v>
      </c>
      <c r="C4" s="112" t="s">
        <v>82</v>
      </c>
      <c r="D4" s="113" t="s">
        <v>101</v>
      </c>
      <c r="E4" s="114" t="s">
        <v>70</v>
      </c>
    </row>
    <row r="5" spans="1:5" ht="30" customHeight="1" x14ac:dyDescent="0.4">
      <c r="A5" s="115" t="s">
        <v>106</v>
      </c>
      <c r="B5" s="117"/>
      <c r="C5" s="117"/>
      <c r="D5" s="117"/>
      <c r="E5" s="118"/>
    </row>
    <row r="6" spans="1:5" ht="30" customHeight="1" x14ac:dyDescent="0.4">
      <c r="A6" s="102" t="s">
        <v>40</v>
      </c>
      <c r="B6" s="106">
        <f>'ทรัพยากร '!P22</f>
        <v>6000</v>
      </c>
      <c r="C6" s="128">
        <v>0</v>
      </c>
      <c r="D6" s="104" t="e">
        <f>B6/C6</f>
        <v>#DIV/0!</v>
      </c>
      <c r="E6" s="100"/>
    </row>
    <row r="7" spans="1:5" ht="30" customHeight="1" x14ac:dyDescent="0.4">
      <c r="A7" s="102" t="s">
        <v>83</v>
      </c>
      <c r="B7" s="106">
        <f>'ทรัพยากร '!D22</f>
        <v>6850</v>
      </c>
      <c r="C7" s="129" t="s">
        <v>110</v>
      </c>
      <c r="D7" s="104" t="e">
        <f>B7/C7</f>
        <v>#VALUE!</v>
      </c>
      <c r="E7" s="100"/>
    </row>
    <row r="8" spans="1:5" ht="30" customHeight="1" x14ac:dyDescent="0.4">
      <c r="A8" s="102" t="s">
        <v>84</v>
      </c>
      <c r="B8" s="106">
        <f>'ทรัพยากร '!E22</f>
        <v>5600</v>
      </c>
      <c r="C8" s="100">
        <f>'แบบขอสนับสนุน (สังกัด สธ.)'!T20</f>
        <v>164</v>
      </c>
      <c r="D8" s="123">
        <f t="shared" ref="D8:D14" si="0">B8/C8</f>
        <v>34.146341463414636</v>
      </c>
      <c r="E8" s="100"/>
    </row>
    <row r="9" spans="1:5" ht="30" customHeight="1" x14ac:dyDescent="0.4">
      <c r="A9" s="102" t="s">
        <v>85</v>
      </c>
      <c r="B9" s="106">
        <f>'ทรัพยากร '!F22</f>
        <v>2550</v>
      </c>
      <c r="C9" s="100">
        <f>'แบบขอสนับสนุน (สังกัด สธ.)'!X20</f>
        <v>200</v>
      </c>
      <c r="D9" s="123">
        <f t="shared" si="0"/>
        <v>12.75</v>
      </c>
      <c r="E9" s="100"/>
    </row>
    <row r="10" spans="1:5" ht="30" customHeight="1" x14ac:dyDescent="0.4">
      <c r="A10" s="102" t="s">
        <v>86</v>
      </c>
      <c r="B10" s="106">
        <f>'ทรัพยากร '!G22</f>
        <v>650</v>
      </c>
      <c r="C10" s="100">
        <f>'แบบขอสนับสนุน (สังกัด สธ.)'!AB20</f>
        <v>86</v>
      </c>
      <c r="D10" s="123">
        <f t="shared" si="0"/>
        <v>7.558139534883721</v>
      </c>
      <c r="E10" s="100"/>
    </row>
    <row r="11" spans="1:5" ht="30" customHeight="1" x14ac:dyDescent="0.4">
      <c r="A11" s="102" t="s">
        <v>87</v>
      </c>
      <c r="B11" s="106">
        <f>'ทรัพยากร '!H22</f>
        <v>2650</v>
      </c>
      <c r="C11" s="100">
        <f>'แบบขอสนับสนุน (สังกัด สธ.)'!AF20</f>
        <v>581</v>
      </c>
      <c r="D11" s="123">
        <f t="shared" si="0"/>
        <v>4.5611015490533564</v>
      </c>
      <c r="E11" s="100"/>
    </row>
    <row r="12" spans="1:5" ht="30" customHeight="1" x14ac:dyDescent="0.4">
      <c r="A12" s="102" t="s">
        <v>88</v>
      </c>
      <c r="B12" s="106">
        <f>'ทรัพยากร '!I22</f>
        <v>13800</v>
      </c>
      <c r="C12" s="100">
        <f>'แบบขอสนับสนุน (สังกัด สธ.)'!AJ20</f>
        <v>217</v>
      </c>
      <c r="D12" s="123">
        <f t="shared" si="0"/>
        <v>63.594470046082947</v>
      </c>
      <c r="E12" s="100"/>
    </row>
    <row r="13" spans="1:5" ht="30" customHeight="1" x14ac:dyDescent="0.4">
      <c r="A13" s="102" t="s">
        <v>89</v>
      </c>
      <c r="B13" s="106">
        <f>'ทรัพยากร '!J22</f>
        <v>9600</v>
      </c>
      <c r="C13" s="100">
        <f>'แบบขอสนับสนุน (สังกัด สธ.)'!AN20</f>
        <v>381</v>
      </c>
      <c r="D13" s="123">
        <f t="shared" si="0"/>
        <v>25.196850393700789</v>
      </c>
      <c r="E13" s="100"/>
    </row>
    <row r="14" spans="1:5" ht="30" customHeight="1" x14ac:dyDescent="0.4">
      <c r="A14" s="102" t="s">
        <v>90</v>
      </c>
      <c r="B14" s="106">
        <f>'ทรัพยากร '!K22</f>
        <v>11000</v>
      </c>
      <c r="C14" s="100">
        <f>'แบบขอสนับสนุน (สังกัด สธ.)'!AR20</f>
        <v>100</v>
      </c>
      <c r="D14" s="104">
        <f t="shared" si="0"/>
        <v>110</v>
      </c>
      <c r="E14" s="100"/>
    </row>
    <row r="15" spans="1:5" ht="30" customHeight="1" x14ac:dyDescent="0.4">
      <c r="A15" s="110" t="s">
        <v>50</v>
      </c>
      <c r="B15" s="121">
        <f>B6+B7+B8+B9+B10+B11+B12+B13+B14</f>
        <v>58700</v>
      </c>
      <c r="C15" s="122">
        <v>1729</v>
      </c>
      <c r="D15" s="124">
        <f>B15/C15</f>
        <v>33.950260266049739</v>
      </c>
      <c r="E15" s="122"/>
    </row>
    <row r="16" spans="1:5" ht="30" customHeight="1" x14ac:dyDescent="0.4">
      <c r="A16" s="116" t="s">
        <v>107</v>
      </c>
      <c r="B16" s="119"/>
      <c r="C16" s="119"/>
      <c r="D16" s="119"/>
      <c r="E16" s="120"/>
    </row>
    <row r="17" spans="1:5" ht="30" customHeight="1" x14ac:dyDescent="0.7">
      <c r="A17" s="103" t="s">
        <v>48</v>
      </c>
      <c r="B17" s="107">
        <f>'ทรัพยากร '!L22</f>
        <v>15000</v>
      </c>
      <c r="C17" s="130" t="s">
        <v>110</v>
      </c>
      <c r="D17" s="105" t="e">
        <f>B17/C17</f>
        <v>#VALUE!</v>
      </c>
      <c r="E17" s="101"/>
    </row>
    <row r="18" spans="1:5" ht="30" customHeight="1" x14ac:dyDescent="0.7">
      <c r="A18" s="103" t="s">
        <v>43</v>
      </c>
      <c r="B18" s="107">
        <f>'ทรัพยากร '!M22</f>
        <v>8200</v>
      </c>
      <c r="C18" s="101">
        <f>'แบบขอสนับสนุน (สังกัด อื่น)'!P20</f>
        <v>186</v>
      </c>
      <c r="D18" s="131">
        <f t="shared" ref="D18:D19" si="1">B18/C18</f>
        <v>44.086021505376344</v>
      </c>
      <c r="E18" s="101"/>
    </row>
    <row r="19" spans="1:5" ht="30" customHeight="1" x14ac:dyDescent="0.7">
      <c r="A19" s="103" t="s">
        <v>47</v>
      </c>
      <c r="B19" s="107">
        <f>'ทรัพยากร '!N22</f>
        <v>2000</v>
      </c>
      <c r="C19" s="101">
        <f>'แบบขอสนับสนุน (สังกัด อื่น)'!T20</f>
        <v>250</v>
      </c>
      <c r="D19" s="105">
        <f t="shared" si="1"/>
        <v>8</v>
      </c>
      <c r="E19" s="101"/>
    </row>
    <row r="20" spans="1:5" ht="30" customHeight="1" x14ac:dyDescent="0.7">
      <c r="A20" s="103" t="s">
        <v>44</v>
      </c>
      <c r="B20" s="107">
        <f>'ทรัพยากร '!O22</f>
        <v>12400</v>
      </c>
      <c r="C20" s="130" t="s">
        <v>110</v>
      </c>
      <c r="D20" s="105" t="e">
        <f>B20/C20</f>
        <v>#VALUE!</v>
      </c>
      <c r="E20" s="101"/>
    </row>
    <row r="21" spans="1:5" ht="30" customHeight="1" x14ac:dyDescent="0.7">
      <c r="A21" s="108" t="s">
        <v>105</v>
      </c>
      <c r="B21" s="109">
        <f>B15+B17+B18+B19+B20</f>
        <v>96300</v>
      </c>
      <c r="C21" s="109">
        <f>C15+C18+C19</f>
        <v>2165</v>
      </c>
      <c r="D21" s="125">
        <f>B21/C21</f>
        <v>44.480369515011546</v>
      </c>
      <c r="E21" s="103"/>
    </row>
    <row r="22" spans="1:5" ht="30" customHeight="1" x14ac:dyDescent="0.7">
      <c r="A22" s="79"/>
      <c r="B22" s="79"/>
      <c r="C22" s="79"/>
      <c r="D22" s="79"/>
      <c r="E22" s="79"/>
    </row>
    <row r="23" spans="1:5" ht="30" customHeight="1" x14ac:dyDescent="0.7">
      <c r="A23" s="79"/>
      <c r="B23" s="79"/>
      <c r="C23" s="79"/>
      <c r="D23" s="79"/>
      <c r="E23" s="79"/>
    </row>
  </sheetData>
  <mergeCells count="2">
    <mergeCell ref="A3:A4"/>
    <mergeCell ref="B3:E3"/>
  </mergeCells>
  <pageMargins left="0.7" right="0.7" top="0.75" bottom="0.75" header="0.3" footer="0.3"/>
  <pageSetup paperSize="9" scale="90" orientation="portrait" r:id="rId1"/>
  <ignoredErrors>
    <ignoredError sqref="D6:D7 D17 D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ทรัพยากร </vt:lpstr>
      <vt:lpstr>แบบขอสนับสนุน (สังกัด สธ.)</vt:lpstr>
      <vt:lpstr>แบบขอสนับสนุน (สังกัด อื่น)</vt:lpstr>
      <vt:lpstr>อัตราใช้ทรัพยากร</vt:lpstr>
      <vt:lpstr>อัตราใช้ทรัพยากร Edit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Data Center</cp:lastModifiedBy>
  <cp:lastPrinted>2020-03-08T13:09:42Z</cp:lastPrinted>
  <dcterms:created xsi:type="dcterms:W3CDTF">2019-06-27T06:17:18Z</dcterms:created>
  <dcterms:modified xsi:type="dcterms:W3CDTF">2020-03-11T01:59:06Z</dcterms:modified>
</cp:coreProperties>
</file>